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640" windowHeight="11760" tabRatio="572" activeTab="0"/>
  </bookViews>
  <sheets>
    <sheet name="Lok-3" sheetId="8" r:id="rId1"/>
  </sheets>
  <definedNames>
    <definedName name="_xlnm._FilterDatabase" localSheetId="0" hidden="1">'Lok-3'!$A$9:$E$71</definedName>
    <definedName name="_xlnm.Print_Area" localSheetId="0">'Lok-3'!$A$1:$E$147</definedName>
    <definedName name="_xlnm.Print_Titles" localSheetId="0">'Lok-3'!$7:$9</definedName>
  </definedNames>
  <calcPr calcId="171027"/>
</workbook>
</file>

<file path=xl/sharedStrings.xml><?xml version="1.0" encoding="utf-8"?>
<sst xmlns="http://schemas.openxmlformats.org/spreadsheetml/2006/main" count="268" uniqueCount="132">
  <si>
    <t>Mērvienība</t>
  </si>
  <si>
    <t>Daudzums</t>
  </si>
  <si>
    <t>m²</t>
  </si>
  <si>
    <t>S-1</t>
  </si>
  <si>
    <t>m2</t>
  </si>
  <si>
    <t>gab</t>
  </si>
  <si>
    <t>kompl</t>
  </si>
  <si>
    <t>Zemapmetuma grunts Sakret PG</t>
  </si>
  <si>
    <t>Esošā cokola izlīdzināšana ar cementa javu 0-50mm</t>
  </si>
  <si>
    <t xml:space="preserve">Sakret BAK līmēšanas java </t>
  </si>
  <si>
    <t xml:space="preserve"> Esoša cokola remonts  ar sistēmu SAKRET ETIC MW EPS 101 </t>
  </si>
  <si>
    <t xml:space="preserve"> Esoša cokola siltināšana līdz 2.05m (85cm augstumā no grunts)  ar sistēmu SAKRET ETIC MW EPS 101 </t>
  </si>
  <si>
    <t>Krāsot no grunts līmeņa  85cm augstuma ar krāsu Sakret FC</t>
  </si>
  <si>
    <t xml:space="preserve"> Esoša cokola siltināšana  līdz 1.6m(40cm augstumā no grunts)  ar sistēmu SAKRET ETIC MW EPS 101 </t>
  </si>
  <si>
    <t>PAROC LINIO 10 200mm</t>
  </si>
  <si>
    <t>Hidroizolācija  Sakret TCM</t>
  </si>
  <si>
    <t>SKF / Ūdens dispersijas silikona krāsa</t>
  </si>
  <si>
    <t>Sakret līmjava BK 0-20mm</t>
  </si>
  <si>
    <t>Esošas sienas līmeņa korekcija 0-150mm</t>
  </si>
  <si>
    <t>Esošas sienas siltināšana   ar sistēmu SAKRET ETIC MW EPS 102</t>
  </si>
  <si>
    <t>Esošas sienas remonts   ar sistēmu SAKRET ETIC MW EPS 102</t>
  </si>
  <si>
    <t xml:space="preserve">Profili, stūri, nosegdetaļas, blīvlentas </t>
  </si>
  <si>
    <t xml:space="preserve">Esošā krāsojuma atjaunošana, špaktelēšana, gruntēšana, krāošana, profili, stūri, nosegdetaļas, blīvlentas </t>
  </si>
  <si>
    <t>Aiļu aizmūrēšana  ar blokiem</t>
  </si>
  <si>
    <t>Lietus ūdens tekņu un noteku sistēmas remonts un atjaunošana</t>
  </si>
  <si>
    <t>C-1</t>
  </si>
  <si>
    <t>C-2</t>
  </si>
  <si>
    <t>C-3</t>
  </si>
  <si>
    <t>S-2</t>
  </si>
  <si>
    <t>Nr. p. k.</t>
  </si>
  <si>
    <t>Pamatojums</t>
  </si>
  <si>
    <t>Darba nosaukums</t>
  </si>
  <si>
    <t>Esošā cokola plaknes izlīdzināšana ar cementa javu 0-50mm</t>
  </si>
  <si>
    <t>Hidroizolācijas uzklāšana</t>
  </si>
  <si>
    <t>dībeļi</t>
  </si>
  <si>
    <t>Cokola siltināšana</t>
  </si>
  <si>
    <t>Armējošais stikla škiedras siets ieklāšana</t>
  </si>
  <si>
    <t xml:space="preserve">armējošais stikla škiedras siets </t>
  </si>
  <si>
    <t xml:space="preserve">Armējošā java Sakret BAK </t>
  </si>
  <si>
    <t>kmpl</t>
  </si>
  <si>
    <t>kg</t>
  </si>
  <si>
    <t>gb</t>
  </si>
  <si>
    <t>Dekoratīvā apmetuma uzklāšana</t>
  </si>
  <si>
    <t>Hidroizolācijas izveidošana</t>
  </si>
  <si>
    <t>krāsa Sakret FC</t>
  </si>
  <si>
    <t xml:space="preserve">Krāsot cokola plakni no grunts līmeņa līdz 40cm augstumā </t>
  </si>
  <si>
    <t>Esošā krāsojuma atjaunošana ( špaktelēšana, gruntēšana, krāsošana )</t>
  </si>
  <si>
    <t>Dažādi darbi</t>
  </si>
  <si>
    <t>Viena laida metāla kāpņu atjaunošana(slīpēšana gruntēšana, krāsošana)</t>
  </si>
  <si>
    <t>Šķembu pamatnes ierīkošana 100 mm biezumā</t>
  </si>
  <si>
    <t>tm</t>
  </si>
  <si>
    <t>Sienas siltināšana</t>
  </si>
  <si>
    <t>Zāliena ierīkošana</t>
  </si>
  <si>
    <t>auglīgā augsne sajaukta ar granti 50/50 20cm biezs slānis ūdens caurlaidīga, viegla augsne PH 6,0-7,0 humusa sastāvs 15% N 200mg/l   P 300mg/l K 400mg/l līmenis augsnē</t>
  </si>
  <si>
    <t xml:space="preserve">DLF-TRIFOLIUM zāliena sēklu maisījumu Masterline </t>
  </si>
  <si>
    <t>m3</t>
  </si>
  <si>
    <t>Ēkas nummura zīmes uzstādīšana</t>
  </si>
  <si>
    <t>Mājas numurs 220x320 mm</t>
  </si>
  <si>
    <t>Karoga kāta turētāja uzstādīšana</t>
  </si>
  <si>
    <t>Karoga kāta turētājs</t>
  </si>
  <si>
    <t>Atkritumu urnas uzstādīšana</t>
  </si>
  <si>
    <t>Atkritumu tvertne sienas 20 l ar pelnu trauku</t>
  </si>
  <si>
    <t>Bēniņu siltināšana ar beramo vati b=150mm ( Paroc BLT 3 )</t>
  </si>
  <si>
    <t>Siltināšanas laukuma ieklāšana ar tvaika izolācijas plēvi (PAROC XMV 020bas )</t>
  </si>
  <si>
    <t>Tenapors Supra EPS-120 zilais 150mm</t>
  </si>
  <si>
    <t xml:space="preserve">SAKRET SBP 2mm Biezpiens </t>
  </si>
  <si>
    <t>Sakret SIP dekoratīvas apmetums "biezpiens"; tonēts</t>
  </si>
  <si>
    <t>Gofrēta ārējā hidroizolācija līdz grunts līmenim( GXP Plus 500 (Isostud 100) Ģeomembrāna ar palīgmateriāliem)</t>
  </si>
  <si>
    <t>Sertifikāta Nr.:</t>
  </si>
  <si>
    <t>Būves nosaukums:Sakstagala Jāņa Klīdzēja pamatskolas ēkas fasādes vienkāršotā atjaunošana</t>
  </si>
  <si>
    <t>Objekta nosaukums: Sakstagala Jāņa Klīdzēja pamatskolas ēkas fasādes vienkāršotā atjaunošana</t>
  </si>
  <si>
    <t>Fasādes siltināšana un apdare</t>
  </si>
  <si>
    <t>Pārbaudīja: ______________________2017. gada 5.jūlijā</t>
  </si>
  <si>
    <t>Apkures sistēmas rekonstrukcija</t>
  </si>
  <si>
    <t>Elektroapgāde</t>
  </si>
  <si>
    <t xml:space="preserve">Sildķermeņa pret piekļūšanu droša termostatiskā vārsta galva AR 2000 (013G8240) </t>
  </si>
  <si>
    <t>Sildķermeņa termostatiskais vārsts radiatoram RD</t>
  </si>
  <si>
    <t>Balansēšanas vārsts TBV-CMP-40</t>
  </si>
  <si>
    <t>Cikulācijas sūknis MAGNA 1 32-120</t>
  </si>
  <si>
    <t>Tērauda radiators komplektā ar korķi un montāžas stiprinājumiem C22-500-1200 - cokolstāva koridorā</t>
  </si>
  <si>
    <t>m</t>
  </si>
  <si>
    <t>Caurules un palīgmateriāli</t>
  </si>
  <si>
    <t>Sildķermeņa termostatiskais vārsta uzstādīšana</t>
  </si>
  <si>
    <t>Balansēšanas vārsta uzstādīšana</t>
  </si>
  <si>
    <t>Cikulācijas sūkņa uzstādīšana</t>
  </si>
  <si>
    <t>caurules</t>
  </si>
  <si>
    <t>palīgmateriāli</t>
  </si>
  <si>
    <t>Sildķermeņa pret piekļūšanu droša termostatiskā vārsta galvas uzstādīšana</t>
  </si>
  <si>
    <t>Mērījumu klemme</t>
  </si>
  <si>
    <t>Balansēšanas vārsts TBV-CMP-50</t>
  </si>
  <si>
    <t xml:space="preserve">Betona apmale izveidošana 100 mm biezumā un 500mm platumā ar slīpumu </t>
  </si>
  <si>
    <t>Skārda profila uzstādīšana pie fasādes</t>
  </si>
  <si>
    <t>Skārda palodžu uzstādīšana</t>
  </si>
  <si>
    <t>Logu aiļu apdare no iekšpuses pēc logu montāžas un logu aizmūrēšanas darbiem</t>
  </si>
  <si>
    <t>Ēkas blīvuma pārspiediena testspēc defektu novēršanas</t>
  </si>
  <si>
    <t>Defektu novēršana pēc pirmā ēkas blīvuma pārspiediena testa veikšanas</t>
  </si>
  <si>
    <t>Katlumājas termometru nomaiņa</t>
  </si>
  <si>
    <t>Katlumājas restes RIS 350x600mm uzstādīšana</t>
  </si>
  <si>
    <t>Katlu mājas cirkulācijas sūkņa WILO DPL-40/160 uzstādīšana</t>
  </si>
  <si>
    <t>Tranzīta cauruļvadu siltināšana</t>
  </si>
  <si>
    <t>Balansēšanas vārstu TBV-CMP-32 uzstādīšana</t>
  </si>
  <si>
    <t>Problemātisko cilpu pārbūve (caurules, veidgabali un palīgmateriāli iekļauti 1m cenā)</t>
  </si>
  <si>
    <t>Katlumājas manometru nomaiņa</t>
  </si>
  <si>
    <r>
      <t>Ēkas blīvuma pārspiediena tests. Sasniedzamie rezultāti - Gaisa apmaiņas rādītājs ventilāciajs sistēmai 1.75 m3/(h*m2); Gaisa apmaiņas rādītājs ēkai - q50</t>
    </r>
    <r>
      <rPr>
        <sz val="12"/>
        <color theme="1"/>
        <rFont val="Calibri"/>
        <family val="2"/>
      </rPr>
      <t>≤3 m3/(m2*h).</t>
    </r>
  </si>
  <si>
    <t>Radiatora uzstādīšana koridorī</t>
  </si>
  <si>
    <t>Lieveņu atjaunošanas darbi pēc cokola siltināšanas. Remontdarbi veicami ar Sika MonoTop-412 N (vai analogs) remontsastāvu.</t>
  </si>
  <si>
    <t>Pastiprinātā apmetuma ierīkošana 1.stāva līmenī galvenajai fasādei 2m augstumā</t>
  </si>
  <si>
    <t>BŪVDARBU APJOMI</t>
  </si>
  <si>
    <t>Objekta adrese: Skolas iela 13, Sakstagala pag., Rēzeknes novads, LV-4638</t>
  </si>
  <si>
    <t>Līguma nummurs: 8.4/319</t>
  </si>
  <si>
    <t>Sastādīja: ______________________2017. gada 5.jūlijā</t>
  </si>
  <si>
    <t>PVC Stiklapakešu logs 1400x1350 mm (U =0,5 W/(m2K))</t>
  </si>
  <si>
    <t>PVC  Stiklapakešu logs 1850x1900 mm (U =0,5 W/(m2K))</t>
  </si>
  <si>
    <t>PVC  Stiklapakešu logs 1430x1850 mm (U =0,5 W/(m2K))</t>
  </si>
  <si>
    <t xml:space="preserve"> Stiklotas divviru durvis alumīnija rāmī 1600x2100 mm (Uf = 1,6 W/(m2K))</t>
  </si>
  <si>
    <t>Zibensaizsardzība uz jumta, fasādes</t>
  </si>
  <si>
    <t>Apaļstieple (tērauds karsti cinkots ø8 mm)</t>
  </si>
  <si>
    <t>Apaļstieples turētāji uz jumtas</t>
  </si>
  <si>
    <t>Apaļstieples turētāji pie fasādem</t>
  </si>
  <si>
    <t>Stieples savienojumi (X-veida, T-veida utt.), ø8 mm</t>
  </si>
  <si>
    <t>Zibensuztvēreja spice (Tērauds karsti cinkots, ø16 mm; L-1500mm)</t>
  </si>
  <si>
    <t>Zibensuztvēreja stiprinājums pie jumta</t>
  </si>
  <si>
    <t>Neuzskaitāmie montāžas materiāli</t>
  </si>
  <si>
    <t>kpl</t>
  </si>
  <si>
    <t>Zemējums</t>
  </si>
  <si>
    <t>Tērauda plakandzelzs lenta  30x3,5mm</t>
  </si>
  <si>
    <t>16x1500mm FT elektrods (zemējuma stieņis)</t>
  </si>
  <si>
    <t>Treciengalviņa zemējuma stieņiem</t>
  </si>
  <si>
    <t>Elektroda un tēraudas plakandzelzs lentas savienojums</t>
  </si>
  <si>
    <t>50mm antikorozijas lenta (L-10m)</t>
  </si>
  <si>
    <t>iepak.</t>
  </si>
  <si>
    <t>Neuzskaitāmie montāžas materiāli/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</si>
</sst>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;_-@_-"/>
  </numFmts>
  <fonts count="1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/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2" borderId="0" xfId="20" applyFont="1" applyFill="1">
      <alignment/>
      <protection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top"/>
    </xf>
    <xf numFmtId="0" fontId="5" fillId="2" borderId="0" xfId="20" applyFont="1" applyFill="1" applyAlignment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501-06tames forma 3" xfId="20"/>
    <cellStyle name="Parasts 2" xfId="21"/>
    <cellStyle name="Normal 10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147"/>
  <sheetViews>
    <sheetView tabSelected="1" view="pageBreakPreview" zoomScale="85" zoomScaleSheetLayoutView="85" workbookViewId="0" topLeftCell="A160">
      <selection activeCell="C82" sqref="C1:C1048576"/>
    </sheetView>
  </sheetViews>
  <sheetFormatPr defaultColWidth="8.875" defaultRowHeight="12.75"/>
  <cols>
    <col min="1" max="1" width="8.625" style="18" customWidth="1"/>
    <col min="2" max="2" width="7.75390625" style="15" customWidth="1"/>
    <col min="3" max="3" width="74.125" style="11" customWidth="1"/>
    <col min="4" max="4" width="10.75390625" style="15" customWidth="1"/>
    <col min="5" max="5" width="16.875" style="15" customWidth="1"/>
    <col min="6" max="16384" width="8.875" style="18" customWidth="1"/>
  </cols>
  <sheetData>
    <row r="1" spans="1:5" s="35" customFormat="1" ht="12.75">
      <c r="A1" s="52" t="s">
        <v>107</v>
      </c>
      <c r="B1" s="52"/>
      <c r="C1" s="52"/>
      <c r="D1" s="52"/>
      <c r="E1" s="52"/>
    </row>
    <row r="2" spans="2:4" s="30" customFormat="1" ht="12.75">
      <c r="B2" s="30" t="s">
        <v>69</v>
      </c>
      <c r="C2" s="32"/>
      <c r="D2" s="32"/>
    </row>
    <row r="3" spans="2:4" s="30" customFormat="1" ht="12.75">
      <c r="B3" s="30" t="s">
        <v>70</v>
      </c>
      <c r="C3" s="32"/>
      <c r="D3" s="32"/>
    </row>
    <row r="4" spans="2:4" s="30" customFormat="1" ht="12.75">
      <c r="B4" s="30" t="s">
        <v>108</v>
      </c>
      <c r="C4" s="32"/>
      <c r="D4" s="32"/>
    </row>
    <row r="5" spans="2:3" s="30" customFormat="1" ht="12.75">
      <c r="B5" s="32" t="s">
        <v>109</v>
      </c>
      <c r="C5" s="31"/>
    </row>
    <row r="7" spans="1:5" s="1" customFormat="1" ht="15.75" customHeight="1">
      <c r="A7" s="53" t="s">
        <v>29</v>
      </c>
      <c r="B7" s="53" t="s">
        <v>30</v>
      </c>
      <c r="C7" s="54" t="s">
        <v>31</v>
      </c>
      <c r="D7" s="53" t="s">
        <v>0</v>
      </c>
      <c r="E7" s="53" t="s">
        <v>1</v>
      </c>
    </row>
    <row r="8" spans="1:5" s="1" customFormat="1" ht="54" customHeight="1">
      <c r="A8" s="53"/>
      <c r="B8" s="53"/>
      <c r="C8" s="54"/>
      <c r="D8" s="53"/>
      <c r="E8" s="53"/>
    </row>
    <row r="9" spans="1:5" s="1" customFormat="1" ht="12.75">
      <c r="A9" s="24">
        <v>1</v>
      </c>
      <c r="B9" s="24">
        <v>2</v>
      </c>
      <c r="C9" s="24">
        <v>3</v>
      </c>
      <c r="D9" s="24">
        <v>4</v>
      </c>
      <c r="E9" s="24">
        <v>5</v>
      </c>
    </row>
    <row r="10" spans="1:5" s="1" customFormat="1" ht="12.75">
      <c r="A10" s="24"/>
      <c r="B10" s="24"/>
      <c r="C10" s="2"/>
      <c r="D10" s="24"/>
      <c r="E10" s="24"/>
    </row>
    <row r="11" spans="1:5" ht="12.75">
      <c r="A11" s="8"/>
      <c r="B11" s="21"/>
      <c r="C11" s="20" t="s">
        <v>71</v>
      </c>
      <c r="D11" s="23"/>
      <c r="E11" s="14"/>
    </row>
    <row r="12" spans="1:5" ht="31.5">
      <c r="A12" s="7">
        <v>1</v>
      </c>
      <c r="B12" s="21"/>
      <c r="C12" s="20" t="s">
        <v>13</v>
      </c>
      <c r="D12" s="23" t="s">
        <v>2</v>
      </c>
      <c r="E12" s="14">
        <v>205</v>
      </c>
    </row>
    <row r="13" spans="1:5" ht="12.75">
      <c r="A13" s="7">
        <v>2</v>
      </c>
      <c r="B13" s="3" t="s">
        <v>25</v>
      </c>
      <c r="C13" s="5" t="s">
        <v>32</v>
      </c>
      <c r="D13" s="3" t="s">
        <v>4</v>
      </c>
      <c r="E13" s="4">
        <f>E12</f>
        <v>205</v>
      </c>
    </row>
    <row r="14" spans="1:5" ht="12.75">
      <c r="A14" s="7">
        <v>3</v>
      </c>
      <c r="B14" s="3"/>
      <c r="C14" s="5" t="s">
        <v>33</v>
      </c>
      <c r="D14" s="3" t="s">
        <v>4</v>
      </c>
      <c r="E14" s="4">
        <f>E12</f>
        <v>205</v>
      </c>
    </row>
    <row r="15" spans="1:5" ht="12.75">
      <c r="A15" s="7">
        <v>4</v>
      </c>
      <c r="B15" s="3"/>
      <c r="C15" s="6" t="s">
        <v>15</v>
      </c>
      <c r="D15" s="3" t="s">
        <v>40</v>
      </c>
      <c r="E15" s="4">
        <f>E14*2.8</f>
        <v>574</v>
      </c>
    </row>
    <row r="16" spans="1:5" ht="12.75">
      <c r="A16" s="7">
        <v>5</v>
      </c>
      <c r="B16" s="3"/>
      <c r="C16" s="5" t="s">
        <v>35</v>
      </c>
      <c r="D16" s="3" t="s">
        <v>4</v>
      </c>
      <c r="E16" s="4">
        <f>E12</f>
        <v>205</v>
      </c>
    </row>
    <row r="17" spans="1:5" ht="12.75">
      <c r="A17" s="7">
        <v>6</v>
      </c>
      <c r="B17" s="3"/>
      <c r="C17" s="6" t="s">
        <v>9</v>
      </c>
      <c r="D17" s="3" t="s">
        <v>40</v>
      </c>
      <c r="E17" s="4">
        <f>ROUNDUP(E16*5,0)</f>
        <v>1025</v>
      </c>
    </row>
    <row r="18" spans="1:5" ht="12.75">
      <c r="A18" s="7">
        <v>7</v>
      </c>
      <c r="B18" s="3"/>
      <c r="C18" s="6" t="s">
        <v>64</v>
      </c>
      <c r="D18" s="3" t="s">
        <v>4</v>
      </c>
      <c r="E18" s="4">
        <f>ROUND(E16*1.1,2)</f>
        <v>225.5</v>
      </c>
    </row>
    <row r="19" spans="1:5" ht="12.75">
      <c r="A19" s="7">
        <v>8</v>
      </c>
      <c r="B19" s="3"/>
      <c r="C19" s="6" t="s">
        <v>34</v>
      </c>
      <c r="D19" s="3" t="s">
        <v>41</v>
      </c>
      <c r="E19" s="4">
        <f>ROUNDUP(E16*8,0)</f>
        <v>1640</v>
      </c>
    </row>
    <row r="20" spans="1:5" ht="12.75">
      <c r="A20" s="7">
        <v>9</v>
      </c>
      <c r="B20" s="3"/>
      <c r="C20" s="5" t="s">
        <v>36</v>
      </c>
      <c r="D20" s="3" t="s">
        <v>4</v>
      </c>
      <c r="E20" s="4">
        <f>E16</f>
        <v>205</v>
      </c>
    </row>
    <row r="21" spans="1:5" ht="12.75">
      <c r="A21" s="7">
        <v>10</v>
      </c>
      <c r="B21" s="3"/>
      <c r="C21" s="6" t="s">
        <v>37</v>
      </c>
      <c r="D21" s="3" t="s">
        <v>4</v>
      </c>
      <c r="E21" s="4">
        <f>ROUND(E20*1.1,2)</f>
        <v>225.5</v>
      </c>
    </row>
    <row r="22" spans="1:5" ht="12.75">
      <c r="A22" s="7">
        <v>11</v>
      </c>
      <c r="B22" s="3"/>
      <c r="C22" s="6" t="s">
        <v>38</v>
      </c>
      <c r="D22" s="3" t="s">
        <v>40</v>
      </c>
      <c r="E22" s="4">
        <f>ROUNDUP(E20*5,0)</f>
        <v>1025</v>
      </c>
    </row>
    <row r="23" spans="1:5" ht="12.75">
      <c r="A23" s="7">
        <v>12</v>
      </c>
      <c r="B23" s="3"/>
      <c r="C23" s="6" t="s">
        <v>21</v>
      </c>
      <c r="D23" s="3" t="s">
        <v>39</v>
      </c>
      <c r="E23" s="4">
        <v>1</v>
      </c>
    </row>
    <row r="24" spans="1:5" ht="12.75">
      <c r="A24" s="7">
        <v>13</v>
      </c>
      <c r="B24" s="3"/>
      <c r="C24" s="5" t="s">
        <v>42</v>
      </c>
      <c r="D24" s="3" t="s">
        <v>4</v>
      </c>
      <c r="E24" s="4">
        <f>E12/4</f>
        <v>51.25</v>
      </c>
    </row>
    <row r="25" spans="1:5" ht="12.75">
      <c r="A25" s="7">
        <v>14</v>
      </c>
      <c r="B25" s="3"/>
      <c r="C25" s="6" t="s">
        <v>7</v>
      </c>
      <c r="D25" s="3" t="s">
        <v>40</v>
      </c>
      <c r="E25" s="4">
        <f>E24*0.3</f>
        <v>15.375</v>
      </c>
    </row>
    <row r="26" spans="1:5" ht="12.75">
      <c r="A26" s="7">
        <v>15</v>
      </c>
      <c r="B26" s="3"/>
      <c r="C26" s="6" t="s">
        <v>65</v>
      </c>
      <c r="D26" s="3" t="s">
        <v>40</v>
      </c>
      <c r="E26" s="4">
        <f>ROUNDUP(E24*3.5,0)</f>
        <v>180</v>
      </c>
    </row>
    <row r="27" spans="1:5" ht="12.75">
      <c r="A27" s="7">
        <v>16</v>
      </c>
      <c r="B27" s="3"/>
      <c r="C27" s="5" t="s">
        <v>43</v>
      </c>
      <c r="D27" s="3" t="s">
        <v>4</v>
      </c>
      <c r="E27" s="4">
        <f>E24</f>
        <v>51.25</v>
      </c>
    </row>
    <row r="28" spans="1:5" ht="12.75">
      <c r="A28" s="7">
        <v>17</v>
      </c>
      <c r="B28" s="3"/>
      <c r="C28" s="6" t="s">
        <v>15</v>
      </c>
      <c r="D28" s="3" t="s">
        <v>40</v>
      </c>
      <c r="E28" s="4">
        <f>E27*2.8</f>
        <v>143.5</v>
      </c>
    </row>
    <row r="29" spans="1:5" ht="31.5">
      <c r="A29" s="7">
        <v>18</v>
      </c>
      <c r="B29" s="3"/>
      <c r="C29" s="5" t="s">
        <v>67</v>
      </c>
      <c r="D29" s="3" t="s">
        <v>4</v>
      </c>
      <c r="E29" s="4">
        <f>E12/1.6*1.2</f>
        <v>153.75</v>
      </c>
    </row>
    <row r="30" spans="1:5" ht="12.75">
      <c r="A30" s="7">
        <v>19</v>
      </c>
      <c r="B30" s="3"/>
      <c r="C30" s="5" t="s">
        <v>45</v>
      </c>
      <c r="D30" s="3" t="s">
        <v>4</v>
      </c>
      <c r="E30" s="4">
        <f>E27</f>
        <v>51.25</v>
      </c>
    </row>
    <row r="31" spans="1:5" ht="12.75">
      <c r="A31" s="7">
        <v>20</v>
      </c>
      <c r="B31" s="3"/>
      <c r="C31" s="6" t="s">
        <v>44</v>
      </c>
      <c r="D31" s="3" t="s">
        <v>40</v>
      </c>
      <c r="E31" s="4">
        <f>E30*0.33</f>
        <v>16.9125</v>
      </c>
    </row>
    <row r="32" spans="1:5" ht="31.5">
      <c r="A32" s="7">
        <v>21</v>
      </c>
      <c r="B32" s="22"/>
      <c r="C32" s="20" t="s">
        <v>11</v>
      </c>
      <c r="D32" s="13" t="s">
        <v>2</v>
      </c>
      <c r="E32" s="14">
        <v>160</v>
      </c>
    </row>
    <row r="33" spans="1:5" ht="12.75">
      <c r="A33" s="7">
        <v>22</v>
      </c>
      <c r="B33" s="7" t="s">
        <v>26</v>
      </c>
      <c r="C33" s="5" t="s">
        <v>8</v>
      </c>
      <c r="D33" s="7" t="s">
        <v>4</v>
      </c>
      <c r="E33" s="4">
        <f>E32</f>
        <v>160</v>
      </c>
    </row>
    <row r="34" spans="1:5" ht="12.75">
      <c r="A34" s="7">
        <v>23</v>
      </c>
      <c r="B34" s="3"/>
      <c r="C34" s="5" t="s">
        <v>33</v>
      </c>
      <c r="D34" s="3" t="s">
        <v>4</v>
      </c>
      <c r="E34" s="4">
        <f>E32</f>
        <v>160</v>
      </c>
    </row>
    <row r="35" spans="1:5" ht="12.75">
      <c r="A35" s="7">
        <v>24</v>
      </c>
      <c r="B35" s="3"/>
      <c r="C35" s="6" t="s">
        <v>15</v>
      </c>
      <c r="D35" s="3" t="s">
        <v>40</v>
      </c>
      <c r="E35" s="4">
        <f>E34*2.8</f>
        <v>448</v>
      </c>
    </row>
    <row r="36" spans="1:5" ht="12.75">
      <c r="A36" s="7">
        <v>25</v>
      </c>
      <c r="B36" s="3"/>
      <c r="C36" s="5" t="s">
        <v>35</v>
      </c>
      <c r="D36" s="3" t="s">
        <v>4</v>
      </c>
      <c r="E36" s="4">
        <f>E32</f>
        <v>160</v>
      </c>
    </row>
    <row r="37" spans="1:5" ht="12.75">
      <c r="A37" s="7">
        <v>26</v>
      </c>
      <c r="B37" s="3"/>
      <c r="C37" s="6" t="s">
        <v>9</v>
      </c>
      <c r="D37" s="3" t="s">
        <v>40</v>
      </c>
      <c r="E37" s="4">
        <f>ROUNDUP(E36*5,0)</f>
        <v>800</v>
      </c>
    </row>
    <row r="38" spans="1:5" ht="12.75">
      <c r="A38" s="7">
        <v>27</v>
      </c>
      <c r="B38" s="3"/>
      <c r="C38" s="6" t="s">
        <v>64</v>
      </c>
      <c r="D38" s="3" t="s">
        <v>4</v>
      </c>
      <c r="E38" s="4">
        <f>ROUND(E36*1.1,2)</f>
        <v>176</v>
      </c>
    </row>
    <row r="39" spans="1:5" ht="12.75">
      <c r="A39" s="7">
        <v>28</v>
      </c>
      <c r="B39" s="3"/>
      <c r="C39" s="6" t="s">
        <v>34</v>
      </c>
      <c r="D39" s="3" t="s">
        <v>41</v>
      </c>
      <c r="E39" s="4">
        <f>ROUNDUP(E36*8,0)</f>
        <v>1280</v>
      </c>
    </row>
    <row r="40" spans="1:5" ht="12.75">
      <c r="A40" s="7">
        <v>29</v>
      </c>
      <c r="B40" s="3"/>
      <c r="C40" s="5" t="s">
        <v>36</v>
      </c>
      <c r="D40" s="3" t="s">
        <v>4</v>
      </c>
      <c r="E40" s="4">
        <f>E36</f>
        <v>160</v>
      </c>
    </row>
    <row r="41" spans="1:5" ht="12.75">
      <c r="A41" s="7">
        <v>30</v>
      </c>
      <c r="B41" s="3"/>
      <c r="C41" s="6" t="s">
        <v>37</v>
      </c>
      <c r="D41" s="3" t="s">
        <v>4</v>
      </c>
      <c r="E41" s="4">
        <f>ROUND(E40*1.1,2)</f>
        <v>176</v>
      </c>
    </row>
    <row r="42" spans="1:5" ht="12.75">
      <c r="A42" s="7">
        <v>31</v>
      </c>
      <c r="B42" s="3"/>
      <c r="C42" s="6" t="s">
        <v>38</v>
      </c>
      <c r="D42" s="3" t="s">
        <v>40</v>
      </c>
      <c r="E42" s="4">
        <f>ROUNDUP(E40*5,0)</f>
        <v>800</v>
      </c>
    </row>
    <row r="43" spans="1:5" ht="12.75">
      <c r="A43" s="7">
        <v>32</v>
      </c>
      <c r="B43" s="3"/>
      <c r="C43" s="6" t="s">
        <v>21</v>
      </c>
      <c r="D43" s="3" t="s">
        <v>39</v>
      </c>
      <c r="E43" s="4">
        <v>1</v>
      </c>
    </row>
    <row r="44" spans="1:5" ht="12.75">
      <c r="A44" s="7">
        <v>33</v>
      </c>
      <c r="B44" s="3"/>
      <c r="C44" s="5" t="s">
        <v>42</v>
      </c>
      <c r="D44" s="3" t="s">
        <v>4</v>
      </c>
      <c r="E44" s="4">
        <f>E32/2.05*0.85</f>
        <v>66.34146341463415</v>
      </c>
    </row>
    <row r="45" spans="1:5" ht="12.75">
      <c r="A45" s="7">
        <v>34</v>
      </c>
      <c r="B45" s="3"/>
      <c r="C45" s="6" t="s">
        <v>7</v>
      </c>
      <c r="D45" s="3" t="s">
        <v>40</v>
      </c>
      <c r="E45" s="4">
        <f>E44*0.3</f>
        <v>19.902439024390244</v>
      </c>
    </row>
    <row r="46" spans="1:5" ht="12.75">
      <c r="A46" s="7">
        <v>35</v>
      </c>
      <c r="B46" s="3"/>
      <c r="C46" s="6" t="s">
        <v>65</v>
      </c>
      <c r="D46" s="3" t="s">
        <v>40</v>
      </c>
      <c r="E46" s="4">
        <f>ROUNDUP(E44*3.5,0)</f>
        <v>233</v>
      </c>
    </row>
    <row r="47" spans="1:5" ht="12.75">
      <c r="A47" s="7">
        <v>36</v>
      </c>
      <c r="B47" s="3"/>
      <c r="C47" s="5" t="s">
        <v>43</v>
      </c>
      <c r="D47" s="3" t="s">
        <v>4</v>
      </c>
      <c r="E47" s="4">
        <f>E44</f>
        <v>66.34146341463415</v>
      </c>
    </row>
    <row r="48" spans="1:5" ht="12.75">
      <c r="A48" s="7">
        <v>37</v>
      </c>
      <c r="B48" s="3"/>
      <c r="C48" s="6" t="s">
        <v>15</v>
      </c>
      <c r="D48" s="3" t="s">
        <v>40</v>
      </c>
      <c r="E48" s="4">
        <f>E47*2.8</f>
        <v>185.7560975609756</v>
      </c>
    </row>
    <row r="49" spans="1:5" ht="31.5">
      <c r="A49" s="7">
        <v>38</v>
      </c>
      <c r="B49" s="3"/>
      <c r="C49" s="5" t="s">
        <v>67</v>
      </c>
      <c r="D49" s="3" t="s">
        <v>4</v>
      </c>
      <c r="E49" s="4">
        <f>95/2.05*1.2</f>
        <v>55.609756097560975</v>
      </c>
    </row>
    <row r="50" spans="1:5" ht="12.75">
      <c r="A50" s="7">
        <v>39</v>
      </c>
      <c r="B50" s="3"/>
      <c r="C50" s="5" t="s">
        <v>12</v>
      </c>
      <c r="D50" s="3" t="s">
        <v>4</v>
      </c>
      <c r="E50" s="4">
        <f>E47</f>
        <v>66.34146341463415</v>
      </c>
    </row>
    <row r="51" spans="1:5" ht="12.75">
      <c r="A51" s="7">
        <v>40</v>
      </c>
      <c r="B51" s="3"/>
      <c r="C51" s="6" t="s">
        <v>44</v>
      </c>
      <c r="D51" s="3" t="s">
        <v>40</v>
      </c>
      <c r="E51" s="4">
        <f>E50*0.33</f>
        <v>21.89268292682927</v>
      </c>
    </row>
    <row r="52" spans="1:5" ht="12.75">
      <c r="A52" s="7">
        <v>41</v>
      </c>
      <c r="B52" s="22"/>
      <c r="C52" s="20" t="s">
        <v>10</v>
      </c>
      <c r="D52" s="13" t="s">
        <v>2</v>
      </c>
      <c r="E52" s="14">
        <v>80.14</v>
      </c>
    </row>
    <row r="53" spans="1:5" ht="12.75">
      <c r="A53" s="7">
        <v>42</v>
      </c>
      <c r="B53" s="7" t="s">
        <v>27</v>
      </c>
      <c r="C53" s="9" t="s">
        <v>46</v>
      </c>
      <c r="D53" s="7" t="s">
        <v>4</v>
      </c>
      <c r="E53" s="4">
        <f>E52</f>
        <v>80.14</v>
      </c>
    </row>
    <row r="54" spans="1:5" ht="12.75">
      <c r="A54" s="7">
        <v>43</v>
      </c>
      <c r="B54" s="22"/>
      <c r="C54" s="20" t="s">
        <v>19</v>
      </c>
      <c r="D54" s="13" t="s">
        <v>2</v>
      </c>
      <c r="E54" s="14">
        <v>1243.6</v>
      </c>
    </row>
    <row r="55" spans="1:5" ht="12.75">
      <c r="A55" s="7">
        <v>44</v>
      </c>
      <c r="B55" s="3" t="s">
        <v>3</v>
      </c>
      <c r="C55" s="10" t="s">
        <v>18</v>
      </c>
      <c r="D55" s="7" t="s">
        <v>4</v>
      </c>
      <c r="E55" s="4">
        <f>E54</f>
        <v>1243.6</v>
      </c>
    </row>
    <row r="56" spans="1:5" ht="12.75">
      <c r="A56" s="7">
        <v>45</v>
      </c>
      <c r="B56" s="3"/>
      <c r="C56" s="5" t="s">
        <v>51</v>
      </c>
      <c r="D56" s="3" t="s">
        <v>4</v>
      </c>
      <c r="E56" s="4">
        <f>E55</f>
        <v>1243.6</v>
      </c>
    </row>
    <row r="57" spans="1:5" ht="12.75">
      <c r="A57" s="7">
        <v>46</v>
      </c>
      <c r="B57" s="3"/>
      <c r="C57" s="6" t="s">
        <v>17</v>
      </c>
      <c r="D57" s="3" t="s">
        <v>40</v>
      </c>
      <c r="E57" s="4">
        <f>ROUNDUP(E56*5,0)</f>
        <v>6218</v>
      </c>
    </row>
    <row r="58" spans="1:5" ht="12.75">
      <c r="A58" s="7">
        <v>47</v>
      </c>
      <c r="B58" s="3"/>
      <c r="C58" s="6" t="s">
        <v>14</v>
      </c>
      <c r="D58" s="3" t="s">
        <v>4</v>
      </c>
      <c r="E58" s="4">
        <f>ROUND(E56*1.1,2)</f>
        <v>1367.96</v>
      </c>
    </row>
    <row r="59" spans="1:5" ht="12.75">
      <c r="A59" s="7">
        <v>48</v>
      </c>
      <c r="B59" s="3"/>
      <c r="C59" s="6" t="s">
        <v>34</v>
      </c>
      <c r="D59" s="3" t="s">
        <v>41</v>
      </c>
      <c r="E59" s="4">
        <f>ROUNDUP(E56*8,0)</f>
        <v>9949</v>
      </c>
    </row>
    <row r="60" spans="1:5" ht="12.75">
      <c r="A60" s="7">
        <v>49</v>
      </c>
      <c r="B60" s="3"/>
      <c r="C60" s="5" t="s">
        <v>36</v>
      </c>
      <c r="D60" s="3" t="s">
        <v>4</v>
      </c>
      <c r="E60" s="4">
        <f>E56</f>
        <v>1243.6</v>
      </c>
    </row>
    <row r="61" spans="1:5" ht="12.75">
      <c r="A61" s="7">
        <v>50</v>
      </c>
      <c r="B61" s="3"/>
      <c r="C61" s="6" t="s">
        <v>37</v>
      </c>
      <c r="D61" s="3" t="s">
        <v>4</v>
      </c>
      <c r="E61" s="4">
        <f>ROUND(E60*1.1,2)</f>
        <v>1367.96</v>
      </c>
    </row>
    <row r="62" spans="1:5" ht="12.75">
      <c r="A62" s="7">
        <v>51</v>
      </c>
      <c r="B62" s="3"/>
      <c r="C62" s="6" t="s">
        <v>38</v>
      </c>
      <c r="D62" s="3" t="s">
        <v>40</v>
      </c>
      <c r="E62" s="4">
        <f>ROUNDUP(E60*5,0)</f>
        <v>6218</v>
      </c>
    </row>
    <row r="63" spans="1:5" ht="12.75">
      <c r="A63" s="7">
        <v>52</v>
      </c>
      <c r="B63" s="3"/>
      <c r="C63" s="6" t="s">
        <v>21</v>
      </c>
      <c r="D63" s="3" t="s">
        <v>39</v>
      </c>
      <c r="E63" s="4">
        <v>1</v>
      </c>
    </row>
    <row r="64" spans="1:5" ht="12.75">
      <c r="A64" s="7">
        <v>53</v>
      </c>
      <c r="B64" s="3"/>
      <c r="C64" s="5" t="s">
        <v>42</v>
      </c>
      <c r="D64" s="3" t="s">
        <v>4</v>
      </c>
      <c r="E64" s="4">
        <f>E55/2</f>
        <v>621.8</v>
      </c>
    </row>
    <row r="65" spans="1:5" ht="12.75">
      <c r="A65" s="7">
        <v>54</v>
      </c>
      <c r="B65" s="3"/>
      <c r="C65" s="6" t="s">
        <v>7</v>
      </c>
      <c r="D65" s="3" t="s">
        <v>40</v>
      </c>
      <c r="E65" s="4">
        <f>E64*0.3</f>
        <v>186.54</v>
      </c>
    </row>
    <row r="66" spans="1:5" ht="12.75">
      <c r="A66" s="7">
        <v>55</v>
      </c>
      <c r="B66" s="3"/>
      <c r="C66" s="6" t="s">
        <v>66</v>
      </c>
      <c r="D66" s="3" t="s">
        <v>40</v>
      </c>
      <c r="E66" s="4">
        <f>ROUNDUP(E64*3.5,0)</f>
        <v>2177</v>
      </c>
    </row>
    <row r="67" spans="1:5" ht="31.5">
      <c r="A67" s="41">
        <v>56</v>
      </c>
      <c r="B67" s="3"/>
      <c r="C67" s="5" t="s">
        <v>106</v>
      </c>
      <c r="D67" s="3" t="s">
        <v>4</v>
      </c>
      <c r="E67" s="4">
        <v>150</v>
      </c>
    </row>
    <row r="68" spans="1:5" ht="12.75">
      <c r="A68" s="41">
        <v>57</v>
      </c>
      <c r="B68" s="3"/>
      <c r="C68" s="5" t="s">
        <v>12</v>
      </c>
      <c r="D68" s="3" t="s">
        <v>4</v>
      </c>
      <c r="E68" s="4">
        <f>E54</f>
        <v>1243.6</v>
      </c>
    </row>
    <row r="69" spans="1:5" ht="12.75">
      <c r="A69" s="41">
        <v>58</v>
      </c>
      <c r="B69" s="3"/>
      <c r="C69" s="6" t="s">
        <v>16</v>
      </c>
      <c r="D69" s="3" t="s">
        <v>40</v>
      </c>
      <c r="E69" s="4">
        <f>E68*0.33</f>
        <v>410.388</v>
      </c>
    </row>
    <row r="70" spans="1:5" ht="12.75">
      <c r="A70" s="41">
        <v>59</v>
      </c>
      <c r="C70" s="12" t="s">
        <v>20</v>
      </c>
      <c r="D70" s="13" t="s">
        <v>2</v>
      </c>
      <c r="E70" s="14">
        <v>984</v>
      </c>
    </row>
    <row r="71" spans="1:5" ht="31.5">
      <c r="A71" s="41">
        <v>60</v>
      </c>
      <c r="B71" s="7" t="s">
        <v>28</v>
      </c>
      <c r="C71" s="5" t="s">
        <v>22</v>
      </c>
      <c r="D71" s="7" t="s">
        <v>4</v>
      </c>
      <c r="E71" s="4">
        <f>E70</f>
        <v>984</v>
      </c>
    </row>
    <row r="72" spans="1:5" ht="12.75">
      <c r="A72" s="8"/>
      <c r="B72" s="49"/>
      <c r="C72" s="10"/>
      <c r="D72" s="49"/>
      <c r="E72" s="4"/>
    </row>
    <row r="73" spans="1:5" ht="12.75">
      <c r="A73" s="19"/>
      <c r="B73" s="17"/>
      <c r="C73" s="50" t="s">
        <v>47</v>
      </c>
      <c r="D73" s="17"/>
      <c r="E73" s="42"/>
    </row>
    <row r="74" spans="1:5" ht="12.75">
      <c r="A74" s="49">
        <v>1</v>
      </c>
      <c r="B74" s="49"/>
      <c r="C74" s="10" t="s">
        <v>111</v>
      </c>
      <c r="D74" s="49" t="s">
        <v>5</v>
      </c>
      <c r="E74" s="4">
        <v>8</v>
      </c>
    </row>
    <row r="75" spans="1:5" ht="12.75">
      <c r="A75" s="49">
        <v>2</v>
      </c>
      <c r="B75" s="49"/>
      <c r="C75" s="10" t="s">
        <v>112</v>
      </c>
      <c r="D75" s="49" t="s">
        <v>5</v>
      </c>
      <c r="E75" s="4">
        <v>6</v>
      </c>
    </row>
    <row r="76" spans="1:5" ht="12.75">
      <c r="A76" s="49">
        <v>3</v>
      </c>
      <c r="B76" s="49"/>
      <c r="C76" s="10" t="s">
        <v>113</v>
      </c>
      <c r="D76" s="49" t="s">
        <v>5</v>
      </c>
      <c r="E76" s="4">
        <v>1</v>
      </c>
    </row>
    <row r="77" spans="1:5" ht="19.5" customHeight="1">
      <c r="A77" s="49">
        <v>4</v>
      </c>
      <c r="B77" s="49"/>
      <c r="C77" s="5" t="s">
        <v>114</v>
      </c>
      <c r="D77" s="49" t="s">
        <v>5</v>
      </c>
      <c r="E77" s="4">
        <v>1</v>
      </c>
    </row>
    <row r="78" spans="1:5" ht="12.75">
      <c r="A78" s="49">
        <v>5</v>
      </c>
      <c r="B78" s="49"/>
      <c r="C78" s="10" t="s">
        <v>23</v>
      </c>
      <c r="D78" s="49" t="s">
        <v>4</v>
      </c>
      <c r="E78" s="4">
        <v>22.8</v>
      </c>
    </row>
    <row r="79" spans="1:5" ht="31.5">
      <c r="A79" s="49">
        <v>6</v>
      </c>
      <c r="B79" s="49"/>
      <c r="C79" s="5" t="s">
        <v>93</v>
      </c>
      <c r="D79" s="49" t="s">
        <v>4</v>
      </c>
      <c r="E79" s="4">
        <v>75</v>
      </c>
    </row>
    <row r="80" spans="1:5" ht="12.75">
      <c r="A80" s="49">
        <v>7</v>
      </c>
      <c r="B80" s="49"/>
      <c r="C80" s="5" t="s">
        <v>24</v>
      </c>
      <c r="D80" s="49" t="s">
        <v>50</v>
      </c>
      <c r="E80" s="4">
        <v>250</v>
      </c>
    </row>
    <row r="81" spans="1:5" ht="12.75">
      <c r="A81" s="49">
        <v>8</v>
      </c>
      <c r="B81" s="49"/>
      <c r="C81" s="5" t="s">
        <v>91</v>
      </c>
      <c r="D81" s="49" t="s">
        <v>80</v>
      </c>
      <c r="E81" s="4">
        <v>420</v>
      </c>
    </row>
    <row r="82" spans="1:5" ht="12.75">
      <c r="A82" s="49">
        <v>9</v>
      </c>
      <c r="B82" s="49"/>
      <c r="C82" s="5" t="s">
        <v>92</v>
      </c>
      <c r="D82" s="49" t="s">
        <v>80</v>
      </c>
      <c r="E82" s="4">
        <v>30</v>
      </c>
    </row>
    <row r="83" spans="1:5" ht="20.25" customHeight="1">
      <c r="A83" s="49">
        <v>10</v>
      </c>
      <c r="B83" s="49"/>
      <c r="C83" s="5" t="s">
        <v>63</v>
      </c>
      <c r="D83" s="49" t="s">
        <v>4</v>
      </c>
      <c r="E83" s="4">
        <v>280</v>
      </c>
    </row>
    <row r="84" spans="1:5" ht="12.75">
      <c r="A84" s="49">
        <v>11</v>
      </c>
      <c r="B84" s="49"/>
      <c r="C84" s="5" t="s">
        <v>62</v>
      </c>
      <c r="D84" s="49" t="s">
        <v>4</v>
      </c>
      <c r="E84" s="4">
        <v>250</v>
      </c>
    </row>
    <row r="85" spans="1:5" ht="31.5">
      <c r="A85" s="49">
        <v>12</v>
      </c>
      <c r="B85" s="49"/>
      <c r="C85" s="5" t="s">
        <v>105</v>
      </c>
      <c r="D85" s="49" t="s">
        <v>41</v>
      </c>
      <c r="E85" s="4">
        <v>55</v>
      </c>
    </row>
    <row r="86" spans="1:5" ht="12.75">
      <c r="A86" s="49">
        <v>13</v>
      </c>
      <c r="B86" s="49"/>
      <c r="C86" s="5" t="s">
        <v>49</v>
      </c>
      <c r="D86" s="49" t="s">
        <v>4</v>
      </c>
      <c r="E86" s="4">
        <v>225</v>
      </c>
    </row>
    <row r="87" spans="1:5" ht="18" customHeight="1">
      <c r="A87" s="49">
        <v>14</v>
      </c>
      <c r="B87" s="49"/>
      <c r="C87" s="5" t="s">
        <v>90</v>
      </c>
      <c r="D87" s="49" t="s">
        <v>4</v>
      </c>
      <c r="E87" s="4">
        <v>225</v>
      </c>
    </row>
    <row r="88" spans="1:5" ht="12.75">
      <c r="A88" s="49">
        <v>15</v>
      </c>
      <c r="B88" s="49"/>
      <c r="C88" s="5" t="s">
        <v>52</v>
      </c>
      <c r="D88" s="49" t="s">
        <v>4</v>
      </c>
      <c r="E88" s="4">
        <v>375</v>
      </c>
    </row>
    <row r="89" spans="1:5" ht="47.25">
      <c r="A89" s="49">
        <v>16</v>
      </c>
      <c r="B89" s="49"/>
      <c r="C89" s="6" t="s">
        <v>53</v>
      </c>
      <c r="D89" s="49" t="s">
        <v>55</v>
      </c>
      <c r="E89" s="4">
        <v>75</v>
      </c>
    </row>
    <row r="90" spans="1:5" ht="12.75">
      <c r="A90" s="49">
        <v>17</v>
      </c>
      <c r="B90" s="49"/>
      <c r="C90" s="6" t="s">
        <v>54</v>
      </c>
      <c r="D90" s="49" t="s">
        <v>40</v>
      </c>
      <c r="E90" s="4">
        <v>11.25</v>
      </c>
    </row>
    <row r="91" spans="1:5" ht="17.25" customHeight="1">
      <c r="A91" s="49">
        <v>18</v>
      </c>
      <c r="B91" s="49"/>
      <c r="C91" s="5" t="s">
        <v>48</v>
      </c>
      <c r="D91" s="49" t="s">
        <v>6</v>
      </c>
      <c r="E91" s="4">
        <v>1</v>
      </c>
    </row>
    <row r="92" spans="1:5" ht="12.75">
      <c r="A92" s="49">
        <v>19</v>
      </c>
      <c r="B92" s="49"/>
      <c r="C92" s="25" t="s">
        <v>56</v>
      </c>
      <c r="D92" s="26" t="s">
        <v>41</v>
      </c>
      <c r="E92" s="27">
        <v>1</v>
      </c>
    </row>
    <row r="93" spans="1:5" ht="12.75">
      <c r="A93" s="49">
        <v>20</v>
      </c>
      <c r="B93" s="49"/>
      <c r="C93" s="28" t="s">
        <v>57</v>
      </c>
      <c r="D93" s="26" t="s">
        <v>41</v>
      </c>
      <c r="E93" s="27">
        <v>1</v>
      </c>
    </row>
    <row r="94" spans="1:5" ht="12.75">
      <c r="A94" s="49">
        <v>21</v>
      </c>
      <c r="B94" s="49"/>
      <c r="C94" s="25" t="s">
        <v>58</v>
      </c>
      <c r="D94" s="26" t="s">
        <v>41</v>
      </c>
      <c r="E94" s="27">
        <v>1</v>
      </c>
    </row>
    <row r="95" spans="1:5" ht="12.75">
      <c r="A95" s="49">
        <v>22</v>
      </c>
      <c r="B95" s="49"/>
      <c r="C95" s="29" t="s">
        <v>59</v>
      </c>
      <c r="D95" s="26" t="s">
        <v>41</v>
      </c>
      <c r="E95" s="27">
        <v>1</v>
      </c>
    </row>
    <row r="96" spans="1:5" ht="12.75">
      <c r="A96" s="49">
        <v>23</v>
      </c>
      <c r="B96" s="49"/>
      <c r="C96" s="25" t="s">
        <v>60</v>
      </c>
      <c r="D96" s="26" t="s">
        <v>41</v>
      </c>
      <c r="E96" s="27">
        <v>1</v>
      </c>
    </row>
    <row r="97" spans="1:5" ht="12.75">
      <c r="A97" s="49">
        <v>24</v>
      </c>
      <c r="B97" s="49"/>
      <c r="C97" s="29" t="s">
        <v>61</v>
      </c>
      <c r="D97" s="26" t="s">
        <v>41</v>
      </c>
      <c r="E97" s="27">
        <v>1</v>
      </c>
    </row>
    <row r="98" spans="1:5" ht="47.25">
      <c r="A98" s="49">
        <v>25</v>
      </c>
      <c r="B98" s="36"/>
      <c r="C98" s="44" t="s">
        <v>103</v>
      </c>
      <c r="D98" s="37" t="s">
        <v>41</v>
      </c>
      <c r="E98" s="38">
        <v>1</v>
      </c>
    </row>
    <row r="99" spans="1:5" ht="12.75">
      <c r="A99" s="49">
        <v>26</v>
      </c>
      <c r="B99" s="36"/>
      <c r="C99" s="40" t="s">
        <v>94</v>
      </c>
      <c r="D99" s="37" t="s">
        <v>41</v>
      </c>
      <c r="E99" s="38">
        <v>1</v>
      </c>
    </row>
    <row r="100" spans="1:5" ht="12.75">
      <c r="A100" s="49">
        <v>27</v>
      </c>
      <c r="B100" s="36"/>
      <c r="C100" s="44" t="s">
        <v>95</v>
      </c>
      <c r="D100" s="37" t="s">
        <v>6</v>
      </c>
      <c r="E100" s="38">
        <v>1</v>
      </c>
    </row>
    <row r="101" spans="1:5" ht="12.75">
      <c r="A101" s="36"/>
      <c r="B101" s="36"/>
      <c r="C101" s="39" t="s">
        <v>74</v>
      </c>
      <c r="D101" s="37"/>
      <c r="E101" s="38"/>
    </row>
    <row r="102" spans="1:5" ht="12.75">
      <c r="A102" s="36"/>
      <c r="B102" s="36"/>
      <c r="C102" s="51" t="s">
        <v>115</v>
      </c>
      <c r="D102" s="37"/>
      <c r="E102" s="38"/>
    </row>
    <row r="103" spans="1:5" ht="12.75">
      <c r="A103" s="36">
        <v>1</v>
      </c>
      <c r="B103" s="36"/>
      <c r="C103" s="48" t="s">
        <v>116</v>
      </c>
      <c r="D103" s="37" t="s">
        <v>80</v>
      </c>
      <c r="E103" s="38">
        <v>700</v>
      </c>
    </row>
    <row r="104" spans="1:5" ht="12.75">
      <c r="A104" s="36">
        <v>2</v>
      </c>
      <c r="B104" s="36"/>
      <c r="C104" s="48" t="s">
        <v>117</v>
      </c>
      <c r="D104" s="37" t="s">
        <v>41</v>
      </c>
      <c r="E104" s="38">
        <v>785</v>
      </c>
    </row>
    <row r="105" spans="1:5" ht="12.75">
      <c r="A105" s="36">
        <v>3</v>
      </c>
      <c r="B105" s="36"/>
      <c r="C105" s="48" t="s">
        <v>118</v>
      </c>
      <c r="D105" s="37" t="s">
        <v>41</v>
      </c>
      <c r="E105" s="38">
        <v>210</v>
      </c>
    </row>
    <row r="106" spans="1:5" ht="12.75">
      <c r="A106" s="36">
        <v>4</v>
      </c>
      <c r="B106" s="36"/>
      <c r="C106" s="48" t="s">
        <v>119</v>
      </c>
      <c r="D106" s="37" t="s">
        <v>41</v>
      </c>
      <c r="E106" s="38">
        <v>280</v>
      </c>
    </row>
    <row r="107" spans="1:5" ht="12.75">
      <c r="A107" s="36">
        <v>5</v>
      </c>
      <c r="B107" s="36"/>
      <c r="C107" s="48" t="s">
        <v>120</v>
      </c>
      <c r="D107" s="37" t="s">
        <v>41</v>
      </c>
      <c r="E107" s="38">
        <v>15</v>
      </c>
    </row>
    <row r="108" spans="1:5" ht="12.75">
      <c r="A108" s="36">
        <v>6</v>
      </c>
      <c r="B108" s="36"/>
      <c r="C108" s="48" t="s">
        <v>121</v>
      </c>
      <c r="D108" s="37" t="s">
        <v>41</v>
      </c>
      <c r="E108" s="38">
        <v>15</v>
      </c>
    </row>
    <row r="109" spans="1:5" ht="12.75">
      <c r="A109" s="36">
        <v>7</v>
      </c>
      <c r="B109" s="36"/>
      <c r="C109" s="48" t="s">
        <v>88</v>
      </c>
      <c r="D109" s="37" t="s">
        <v>41</v>
      </c>
      <c r="E109" s="38">
        <v>20</v>
      </c>
    </row>
    <row r="110" spans="1:5" ht="12.75">
      <c r="A110" s="36">
        <v>8</v>
      </c>
      <c r="B110" s="36"/>
      <c r="C110" s="48" t="s">
        <v>122</v>
      </c>
      <c r="D110" s="37" t="s">
        <v>123</v>
      </c>
      <c r="E110" s="38">
        <v>3</v>
      </c>
    </row>
    <row r="111" spans="1:5" ht="12.75">
      <c r="A111" s="36"/>
      <c r="B111" s="36"/>
      <c r="C111" s="51" t="s">
        <v>124</v>
      </c>
      <c r="D111" s="37"/>
      <c r="E111" s="38"/>
    </row>
    <row r="112" spans="1:5" ht="12.75">
      <c r="A112" s="36">
        <v>9</v>
      </c>
      <c r="B112" s="36"/>
      <c r="C112" s="48" t="s">
        <v>125</v>
      </c>
      <c r="D112" s="37" t="s">
        <v>80</v>
      </c>
      <c r="E112" s="38">
        <v>400</v>
      </c>
    </row>
    <row r="113" spans="1:5" ht="12.75">
      <c r="A113" s="36">
        <v>10</v>
      </c>
      <c r="B113" s="36"/>
      <c r="C113" s="48" t="s">
        <v>126</v>
      </c>
      <c r="D113" s="37" t="s">
        <v>41</v>
      </c>
      <c r="E113" s="38">
        <v>67</v>
      </c>
    </row>
    <row r="114" spans="1:5" ht="12.75">
      <c r="A114" s="36">
        <v>11</v>
      </c>
      <c r="B114" s="36"/>
      <c r="C114" s="48" t="s">
        <v>127</v>
      </c>
      <c r="D114" s="37" t="s">
        <v>41</v>
      </c>
      <c r="E114" s="38">
        <v>22</v>
      </c>
    </row>
    <row r="115" spans="1:5" ht="12.75">
      <c r="A115" s="36">
        <v>12</v>
      </c>
      <c r="B115" s="36"/>
      <c r="C115" s="48" t="s">
        <v>128</v>
      </c>
      <c r="D115" s="37" t="s">
        <v>41</v>
      </c>
      <c r="E115" s="38">
        <v>22</v>
      </c>
    </row>
    <row r="116" spans="1:5" ht="12.75">
      <c r="A116" s="36">
        <v>13</v>
      </c>
      <c r="B116" s="36"/>
      <c r="C116" s="48" t="s">
        <v>129</v>
      </c>
      <c r="D116" s="37" t="s">
        <v>130</v>
      </c>
      <c r="E116" s="38">
        <v>8</v>
      </c>
    </row>
    <row r="117" spans="1:5" ht="12.75">
      <c r="A117" s="36">
        <v>14</v>
      </c>
      <c r="B117" s="36"/>
      <c r="C117" s="48" t="s">
        <v>131</v>
      </c>
      <c r="D117" s="37" t="s">
        <v>123</v>
      </c>
      <c r="E117" s="38">
        <v>3</v>
      </c>
    </row>
    <row r="118" spans="1:5" ht="12.75">
      <c r="A118" s="36"/>
      <c r="B118" s="36"/>
      <c r="C118" s="39" t="s">
        <v>73</v>
      </c>
      <c r="D118" s="37"/>
      <c r="E118" s="38"/>
    </row>
    <row r="119" spans="1:5" ht="16.5" customHeight="1">
      <c r="A119" s="36">
        <v>1</v>
      </c>
      <c r="B119" s="36"/>
      <c r="C119" s="44" t="s">
        <v>87</v>
      </c>
      <c r="D119" s="37" t="s">
        <v>41</v>
      </c>
      <c r="E119" s="38">
        <v>168</v>
      </c>
    </row>
    <row r="120" spans="1:5" ht="31.5">
      <c r="A120" s="36">
        <v>2</v>
      </c>
      <c r="B120" s="36"/>
      <c r="C120" s="45" t="s">
        <v>75</v>
      </c>
      <c r="D120" s="37" t="s">
        <v>41</v>
      </c>
      <c r="E120" s="38">
        <v>168</v>
      </c>
    </row>
    <row r="121" spans="1:5" ht="12.75">
      <c r="A121" s="36">
        <v>3</v>
      </c>
      <c r="B121" s="36"/>
      <c r="C121" s="40" t="s">
        <v>82</v>
      </c>
      <c r="D121" s="37" t="s">
        <v>41</v>
      </c>
      <c r="E121" s="38">
        <v>168</v>
      </c>
    </row>
    <row r="122" spans="1:5" ht="12.75">
      <c r="A122" s="36">
        <v>4</v>
      </c>
      <c r="B122" s="36"/>
      <c r="C122" s="46" t="s">
        <v>76</v>
      </c>
      <c r="D122" s="37" t="s">
        <v>41</v>
      </c>
      <c r="E122" s="38">
        <v>168</v>
      </c>
    </row>
    <row r="123" spans="1:5" ht="12.75">
      <c r="A123" s="36">
        <v>5</v>
      </c>
      <c r="B123" s="36"/>
      <c r="C123" s="40" t="s">
        <v>83</v>
      </c>
      <c r="D123" s="37" t="s">
        <v>41</v>
      </c>
      <c r="E123" s="38">
        <v>4</v>
      </c>
    </row>
    <row r="124" spans="1:5" ht="12.75">
      <c r="A124" s="36">
        <v>6</v>
      </c>
      <c r="B124" s="36"/>
      <c r="C124" s="46" t="s">
        <v>77</v>
      </c>
      <c r="D124" s="37" t="s">
        <v>41</v>
      </c>
      <c r="E124" s="38">
        <v>2</v>
      </c>
    </row>
    <row r="125" spans="1:5" ht="12.75">
      <c r="A125" s="36">
        <v>7</v>
      </c>
      <c r="B125" s="36"/>
      <c r="C125" s="46" t="s">
        <v>89</v>
      </c>
      <c r="D125" s="37" t="s">
        <v>41</v>
      </c>
      <c r="E125" s="38">
        <v>2</v>
      </c>
    </row>
    <row r="126" spans="1:5" ht="12.75">
      <c r="A126" s="36">
        <v>8</v>
      </c>
      <c r="B126" s="36"/>
      <c r="C126" s="40" t="s">
        <v>96</v>
      </c>
      <c r="D126" s="37" t="s">
        <v>41</v>
      </c>
      <c r="E126" s="38">
        <v>7</v>
      </c>
    </row>
    <row r="127" spans="1:5" ht="12.75">
      <c r="A127" s="36">
        <v>9</v>
      </c>
      <c r="B127" s="36"/>
      <c r="C127" s="40" t="s">
        <v>102</v>
      </c>
      <c r="D127" s="37" t="s">
        <v>41</v>
      </c>
      <c r="E127" s="38">
        <v>5</v>
      </c>
    </row>
    <row r="128" spans="1:5" ht="12.75">
      <c r="A128" s="36">
        <v>10</v>
      </c>
      <c r="B128" s="36"/>
      <c r="C128" s="40" t="s">
        <v>97</v>
      </c>
      <c r="D128" s="37" t="s">
        <v>41</v>
      </c>
      <c r="E128" s="38">
        <v>1</v>
      </c>
    </row>
    <row r="129" spans="1:5" ht="12.75">
      <c r="A129" s="36">
        <v>11</v>
      </c>
      <c r="B129" s="36"/>
      <c r="C129" s="44" t="s">
        <v>98</v>
      </c>
      <c r="D129" s="37" t="s">
        <v>41</v>
      </c>
      <c r="E129" s="38">
        <v>1</v>
      </c>
    </row>
    <row r="130" spans="1:5" ht="12.75">
      <c r="A130" s="36">
        <v>12</v>
      </c>
      <c r="B130" s="36"/>
      <c r="C130" s="44" t="s">
        <v>99</v>
      </c>
      <c r="D130" s="37" t="s">
        <v>80</v>
      </c>
      <c r="E130" s="38">
        <v>130</v>
      </c>
    </row>
    <row r="131" spans="1:5" ht="12.75">
      <c r="A131" s="36">
        <v>13</v>
      </c>
      <c r="B131" s="36"/>
      <c r="C131" s="44" t="s">
        <v>100</v>
      </c>
      <c r="D131" s="37" t="s">
        <v>41</v>
      </c>
      <c r="E131" s="38">
        <v>2</v>
      </c>
    </row>
    <row r="132" spans="1:5" ht="12.75">
      <c r="A132" s="36">
        <v>14</v>
      </c>
      <c r="B132" s="36"/>
      <c r="C132" s="40" t="s">
        <v>84</v>
      </c>
      <c r="D132" s="37" t="s">
        <v>41</v>
      </c>
      <c r="E132" s="38">
        <v>1</v>
      </c>
    </row>
    <row r="133" spans="1:5" ht="12.75">
      <c r="A133" s="36">
        <v>15</v>
      </c>
      <c r="B133" s="36"/>
      <c r="C133" s="46" t="s">
        <v>78</v>
      </c>
      <c r="D133" s="37" t="s">
        <v>41</v>
      </c>
      <c r="E133" s="38">
        <v>1</v>
      </c>
    </row>
    <row r="134" spans="1:5" ht="12.75">
      <c r="A134" s="36">
        <v>16</v>
      </c>
      <c r="B134" s="36"/>
      <c r="C134" s="44" t="s">
        <v>104</v>
      </c>
      <c r="D134" s="37" t="s">
        <v>41</v>
      </c>
      <c r="E134" s="38">
        <v>1</v>
      </c>
    </row>
    <row r="135" spans="1:5" ht="31.5">
      <c r="A135" s="36">
        <v>17</v>
      </c>
      <c r="B135" s="36"/>
      <c r="C135" s="45" t="s">
        <v>79</v>
      </c>
      <c r="D135" s="37" t="s">
        <v>41</v>
      </c>
      <c r="E135" s="38">
        <v>1</v>
      </c>
    </row>
    <row r="136" spans="1:5" ht="31.5">
      <c r="A136" s="36">
        <v>18</v>
      </c>
      <c r="B136" s="36"/>
      <c r="C136" s="44" t="s">
        <v>101</v>
      </c>
      <c r="D136" s="37" t="s">
        <v>80</v>
      </c>
      <c r="E136" s="38">
        <v>350</v>
      </c>
    </row>
    <row r="137" spans="1:5" ht="12.75">
      <c r="A137" s="36">
        <v>19</v>
      </c>
      <c r="B137" s="36"/>
      <c r="C137" s="40" t="s">
        <v>81</v>
      </c>
      <c r="D137" s="37" t="s">
        <v>80</v>
      </c>
      <c r="E137" s="38">
        <v>30</v>
      </c>
    </row>
    <row r="138" spans="1:5" ht="12.75">
      <c r="A138" s="36">
        <v>20</v>
      </c>
      <c r="B138" s="36"/>
      <c r="C138" s="46" t="s">
        <v>85</v>
      </c>
      <c r="D138" s="37" t="s">
        <v>80</v>
      </c>
      <c r="E138" s="38">
        <v>30</v>
      </c>
    </row>
    <row r="139" spans="1:5" ht="16.5" thickBot="1">
      <c r="A139" s="16">
        <v>21</v>
      </c>
      <c r="B139" s="16"/>
      <c r="C139" s="47" t="s">
        <v>86</v>
      </c>
      <c r="D139" s="16" t="s">
        <v>6</v>
      </c>
      <c r="E139" s="43">
        <v>1</v>
      </c>
    </row>
    <row r="140" ht="16.5" thickTop="1"/>
    <row r="142" ht="12.75">
      <c r="C142" s="33" t="s">
        <v>110</v>
      </c>
    </row>
    <row r="145" spans="3:5" ht="12.75">
      <c r="C145" s="33" t="s">
        <v>72</v>
      </c>
      <c r="D145" s="18"/>
      <c r="E145" s="18"/>
    </row>
    <row r="146" spans="3:5" ht="12.75">
      <c r="C146" s="34"/>
      <c r="D146" s="18"/>
      <c r="E146" s="18"/>
    </row>
    <row r="147" spans="3:5" ht="12.75">
      <c r="C147" s="34" t="s">
        <v>68</v>
      </c>
      <c r="D147" s="18"/>
      <c r="E147" s="18"/>
    </row>
  </sheetData>
  <autoFilter ref="A9:E71"/>
  <mergeCells count="6">
    <mergeCell ref="A1:E1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Atis Zvagins</dc:creator>
  <cp:keywords/>
  <dc:description/>
  <cp:lastModifiedBy>lvinogradova</cp:lastModifiedBy>
  <cp:lastPrinted>2017-09-26T10:26:09Z</cp:lastPrinted>
  <dcterms:created xsi:type="dcterms:W3CDTF">2016-06-22T11:41:31Z</dcterms:created>
  <dcterms:modified xsi:type="dcterms:W3CDTF">2017-10-17T14:43:53Z</dcterms:modified>
  <cp:category/>
  <cp:version/>
  <cp:contentType/>
  <cp:contentStatus/>
</cp:coreProperties>
</file>