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1"/>
  </bookViews>
  <sheets>
    <sheet name="koptāme" sheetId="1" r:id="rId1"/>
    <sheet name="apgDV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<sst xmlns="http://schemas.openxmlformats.org/spreadsheetml/2006/main" count="87" uniqueCount="64">
  <si>
    <t>APSTIPRINU</t>
  </si>
  <si>
    <t>_______________________________</t>
  </si>
  <si>
    <t>Z.v.</t>
  </si>
  <si>
    <t>Būvniecības koptāme</t>
  </si>
  <si>
    <t>Nr.p.k.</t>
  </si>
  <si>
    <t xml:space="preserve">Pakalpojuma apraksts </t>
  </si>
  <si>
    <t xml:space="preserve">Kopā </t>
  </si>
  <si>
    <t>PVN 21%</t>
  </si>
  <si>
    <t>KOPĀ</t>
  </si>
  <si>
    <t>Ar būvniecību saistītie pārējie izdevumi:</t>
  </si>
  <si>
    <t>Piezīmes</t>
  </si>
  <si>
    <t>1. Tāme sastādītai atbilstoši Ministru kabineta 2006.gada 19.decembra noteikumiem Nr.1014 “Noteikumi par Latvijas būvnormatīvu LBN 501- 06 “Būvizmaksu noteikšanas kārtība””.</t>
  </si>
  <si>
    <t>Lokālā tāme Nr.1</t>
  </si>
  <si>
    <t>(darba veids vai konstruktīvā elementa nosaukums)</t>
  </si>
  <si>
    <t>Nr.</t>
  </si>
  <si>
    <t>Darbu nosaukums</t>
  </si>
  <si>
    <t>Mēr- vienība</t>
  </si>
  <si>
    <t>Daudzums</t>
  </si>
  <si>
    <t>Vienības izmaksas</t>
  </si>
  <si>
    <t>Kopā uz visu apjomu</t>
  </si>
  <si>
    <t>laika norma (c/h)</t>
  </si>
  <si>
    <t>darbietilpība (c/h)</t>
  </si>
  <si>
    <t>Kopā:</t>
  </si>
  <si>
    <t>Tiešās izmaksas kopā</t>
  </si>
  <si>
    <t>t.sk. darba aizsardzība</t>
  </si>
  <si>
    <t>Pavisam kopā</t>
  </si>
  <si>
    <t>gab.</t>
  </si>
  <si>
    <t xml:space="preserve">Transporta izdevumi </t>
  </si>
  <si>
    <t>Virsizdevumi (8%)</t>
  </si>
  <si>
    <t>Peļņa (6%)</t>
  </si>
  <si>
    <t>Sastādīja :</t>
  </si>
  <si>
    <t>(paraksts un tā atšifrējums, datums)</t>
  </si>
  <si>
    <t>Darba devēja soc.nodoklis (23,59%)</t>
  </si>
  <si>
    <t>darba samaksas likme(EUR/h)</t>
  </si>
  <si>
    <t>darba alga (EUR)</t>
  </si>
  <si>
    <t>materiāli (EUR)</t>
  </si>
  <si>
    <t>mehānismi(EUR)</t>
  </si>
  <si>
    <t>kopā (EUR)</t>
  </si>
  <si>
    <t xml:space="preserve">Būves adrese:  </t>
  </si>
  <si>
    <t>Pasūtītājs:</t>
  </si>
  <si>
    <t>Apgaismojuma nomaiņa</t>
  </si>
  <si>
    <t>Tāmes izmaksas (EUR )</t>
  </si>
  <si>
    <t>Objekta izmaksas (EUR)</t>
  </si>
  <si>
    <t>Būves nosaukums: Rēzekne</t>
  </si>
  <si>
    <t>Pavisam kopā EUR</t>
  </si>
  <si>
    <t>KOPĀ EUR</t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</si>
  <si>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Nr.1;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</si>
  <si>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Nr.2;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</si>
  <si>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Nr.3;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</si>
  <si>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Nr.4;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</si>
  <si>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Nr.5;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</si>
  <si>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Nr.6;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</si>
  <si>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Nr.7; vecās armatūras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</si>
  <si>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Nr.8; vecās armatūras demontāža un utilizācija</t>
    </r>
  </si>
  <si>
    <r>
      <t xml:space="preserve">LED spuldze </t>
    </r>
    <r>
      <rPr>
        <sz val="11"/>
        <color indexed="8"/>
        <rFont val="Times New Roman"/>
        <family val="1"/>
      </rPr>
      <t xml:space="preserve"> un tās montāža esošajā armatūrā , Tips Nr.9; vecās spuldzes demontāža un utilizācija</t>
    </r>
  </si>
  <si>
    <r>
      <t xml:space="preserve">LED spuldze </t>
    </r>
    <r>
      <rPr>
        <sz val="11"/>
        <color indexed="8"/>
        <rFont val="Times New Roman"/>
        <family val="1"/>
      </rPr>
      <t xml:space="preserve"> un tās montāža esošajā armatūrā , Tips Nr.10; vecās spuldzes demontāža un utilizācija</t>
    </r>
  </si>
  <si>
    <r>
      <t xml:space="preserve">LED spuldze </t>
    </r>
    <r>
      <rPr>
        <sz val="11"/>
        <color indexed="8"/>
        <rFont val="Times New Roman"/>
        <family val="1"/>
      </rPr>
      <t xml:space="preserve"> un tās montāža esošajā armatūrā , Tips Nr.11; vecās spuldzes demontāža un utilizācija</t>
    </r>
  </si>
  <si>
    <r>
      <t xml:space="preserve">LED spuldze </t>
    </r>
    <r>
      <rPr>
        <sz val="11"/>
        <color indexed="8"/>
        <rFont val="Times New Roman"/>
        <family val="1"/>
      </rPr>
      <t xml:space="preserve"> un tās montāža esošajā armatūrā , Tips Nr.12; vecās spuldzes demontāža un utilizācija</t>
    </r>
  </si>
  <si>
    <r>
      <t xml:space="preserve">LED spuldze </t>
    </r>
    <r>
      <rPr>
        <sz val="11"/>
        <color indexed="8"/>
        <rFont val="Times New Roman"/>
        <family val="1"/>
      </rPr>
      <t xml:space="preserve"> un tās montāža esošajā armatūrā , Tips Nr.13; vecās spuldzes demontāža un utilizācija</t>
    </r>
  </si>
  <si>
    <r>
      <t xml:space="preserve">LED spuldze </t>
    </r>
    <r>
      <rPr>
        <sz val="11"/>
        <color indexed="8"/>
        <rFont val="Times New Roman"/>
        <family val="1"/>
      </rPr>
      <t xml:space="preserve"> un tās montāža esošajā armatūrā , Tips Nr.14; vecās spuldzes demontāža un utilizācija</t>
    </r>
  </si>
  <si>
    <r>
      <t>LED prožektors</t>
    </r>
    <r>
      <rPr>
        <sz val="11"/>
        <color indexed="8"/>
        <rFont val="Times New Roman"/>
        <family val="1"/>
      </rPr>
      <t xml:space="preserve"> un tā montāža , Tips Nr.15; vecās demontāža un utilizācija</t>
    </r>
  </si>
  <si>
    <r>
      <t>Apgaismojuma armatūra ar LED stripiem</t>
    </r>
    <r>
      <rPr>
        <sz val="11"/>
        <color indexed="8"/>
        <rFont val="Times New Roman"/>
        <family val="1"/>
      </rPr>
      <t xml:space="preserve"> un tā montāža , Tips Nr.16; vecās armatūras demontāža un utilizācija</t>
    </r>
  </si>
  <si>
    <t>Pielikums Nr1</t>
  </si>
  <si>
    <t>Darba apjomu saraksts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</si>
</sst>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\-??_-;_-@_-"/>
    <numFmt numFmtId="171" formatCode="_(* #,##0.00_);_(* \(#,##0.00\);_(* \-??_);_(@_)"/>
    <numFmt numFmtId="172" formatCode="0.00;[Red]0.00"/>
    <numFmt numFmtId="173" formatCode="0.0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0.0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6" fillId="0" borderId="13" xfId="0" applyFont="1" applyBorder="1" applyAlignment="1">
      <alignment/>
    </xf>
    <xf numFmtId="0" fontId="18" fillId="0" borderId="14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0" fillId="0" borderId="0" xfId="0" applyFont="1" applyAlignment="1">
      <alignment/>
    </xf>
    <xf numFmtId="2" fontId="29" fillId="0" borderId="12" xfId="42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2" fontId="29" fillId="0" borderId="10" xfId="0" applyNumberFormat="1" applyFont="1" applyFill="1" applyBorder="1" applyAlignment="1">
      <alignment horizontal="center" vertical="center" textRotation="90" wrapText="1"/>
    </xf>
    <xf numFmtId="2" fontId="29" fillId="0" borderId="12" xfId="0" applyNumberFormat="1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" fontId="18" fillId="0" borderId="14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/>
    </xf>
    <xf numFmtId="2" fontId="18" fillId="0" borderId="17" xfId="0" applyNumberFormat="1" applyFont="1" applyBorder="1" applyAlignment="1">
      <alignment vertical="top"/>
    </xf>
    <xf numFmtId="2" fontId="18" fillId="0" borderId="18" xfId="0" applyNumberFormat="1" applyFont="1" applyBorder="1" applyAlignment="1">
      <alignment/>
    </xf>
    <xf numFmtId="2" fontId="18" fillId="0" borderId="14" xfId="0" applyNumberFormat="1" applyFont="1" applyBorder="1" applyAlignment="1">
      <alignment vertical="top"/>
    </xf>
    <xf numFmtId="2" fontId="29" fillId="0" borderId="10" xfId="0" applyNumberFormat="1" applyFont="1" applyBorder="1" applyAlignment="1">
      <alignment vertical="top"/>
    </xf>
    <xf numFmtId="0" fontId="18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2" fontId="18" fillId="0" borderId="12" xfId="39" applyNumberFormat="1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2" xfId="49" applyNumberFormat="1" applyFont="1" applyFill="1" applyBorder="1" applyAlignment="1" applyProtection="1">
      <alignment horizontal="center" vertical="center"/>
      <protection/>
    </xf>
    <xf numFmtId="2" fontId="18" fillId="0" borderId="12" xfId="57" applyNumberFormat="1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vertical="top"/>
      <protection/>
    </xf>
    <xf numFmtId="0" fontId="29" fillId="0" borderId="12" xfId="0" applyFont="1" applyFill="1" applyBorder="1" applyAlignment="1">
      <alignment horizontal="center"/>
    </xf>
    <xf numFmtId="2" fontId="29" fillId="0" borderId="12" xfId="42" applyNumberFormat="1" applyFont="1" applyFill="1" applyBorder="1" applyAlignment="1" applyProtection="1">
      <alignment/>
      <protection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Fill="1" applyBorder="1" applyAlignment="1">
      <alignment horizontal="right" vertical="center"/>
    </xf>
    <xf numFmtId="2" fontId="18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2" fontId="29" fillId="0" borderId="17" xfId="0" applyNumberFormat="1" applyFont="1" applyBorder="1" applyAlignment="1">
      <alignment vertical="top"/>
    </xf>
    <xf numFmtId="2" fontId="29" fillId="0" borderId="18" xfId="0" applyNumberFormat="1" applyFont="1" applyBorder="1" applyAlignment="1">
      <alignment/>
    </xf>
    <xf numFmtId="0" fontId="18" fillId="0" borderId="15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11" fontId="18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Alignment="1">
      <alignment/>
    </xf>
    <xf numFmtId="2" fontId="29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2" fontId="24" fillId="0" borderId="2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2" fontId="25" fillId="0" borderId="21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2" fontId="29" fillId="0" borderId="22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18" fillId="0" borderId="23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24" xfId="0" applyNumberFormat="1" applyFont="1" applyFill="1" applyBorder="1" applyAlignment="1">
      <alignment horizontal="center" vertical="center" wrapText="1"/>
    </xf>
    <xf numFmtId="2" fontId="29" fillId="0" borderId="12" xfId="42" applyNumberFormat="1" applyFont="1" applyFill="1" applyBorder="1" applyAlignment="1" applyProtection="1">
      <alignment horizontal="right"/>
      <protection/>
    </xf>
    <xf numFmtId="2" fontId="29" fillId="0" borderId="10" xfId="42" applyNumberFormat="1" applyFont="1" applyFill="1" applyBorder="1" applyAlignment="1" applyProtection="1">
      <alignment horizontal="right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/>
    </xf>
    <xf numFmtId="0" fontId="29" fillId="0" borderId="23" xfId="0" applyFont="1" applyFill="1" applyBorder="1" applyAlignment="1">
      <alignment horizontal="right"/>
    </xf>
    <xf numFmtId="2" fontId="29" fillId="0" borderId="23" xfId="42" applyNumberFormat="1" applyFont="1" applyFill="1" applyBorder="1" applyAlignment="1" applyProtection="1">
      <alignment horizontal="right"/>
      <protection/>
    </xf>
    <xf numFmtId="0" fontId="29" fillId="0" borderId="14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11.28125" style="1" customWidth="1"/>
    <col min="2" max="2" width="40.57421875" style="1" customWidth="1"/>
    <col min="3" max="3" width="10.140625" style="1" customWidth="1"/>
    <col min="4" max="4" width="11.00390625" style="1" customWidth="1"/>
    <col min="5" max="5" width="12.00390625" style="1" customWidth="1"/>
    <col min="6" max="16384" width="9.140625" style="1" customWidth="1"/>
  </cols>
  <sheetData>
    <row r="1" ht="11.25" customHeight="1"/>
    <row r="2" spans="3:5" ht="12.75">
      <c r="C2" s="83" t="s">
        <v>0</v>
      </c>
      <c r="D2" s="83"/>
      <c r="E2" s="83"/>
    </row>
    <row r="3" spans="3:5" ht="12.75">
      <c r="C3" s="3"/>
      <c r="D3" s="3"/>
      <c r="E3" s="3"/>
    </row>
    <row r="4" spans="3:5" ht="12.75">
      <c r="C4" s="83" t="s">
        <v>1</v>
      </c>
      <c r="D4" s="83"/>
      <c r="E4" s="83"/>
    </row>
    <row r="5" spans="1:3" s="6" customFormat="1" ht="12.75">
      <c r="A5" s="4"/>
      <c r="B5" s="4"/>
      <c r="C5" s="5"/>
    </row>
    <row r="6" spans="1:3" s="6" customFormat="1" ht="12.75">
      <c r="A6" s="4"/>
      <c r="B6" s="4"/>
      <c r="C6" s="5"/>
    </row>
    <row r="7" spans="1:5" s="6" customFormat="1" ht="12.75">
      <c r="A7" s="4"/>
      <c r="B7" s="4"/>
      <c r="C7" s="5"/>
      <c r="E7" s="6" t="s">
        <v>2</v>
      </c>
    </row>
    <row r="8" spans="1:3" s="6" customFormat="1" ht="12.75">
      <c r="A8" s="4"/>
      <c r="B8" s="4"/>
      <c r="C8" s="7"/>
    </row>
    <row r="9" spans="1:3" s="6" customFormat="1" ht="12.75">
      <c r="A9" s="4"/>
      <c r="B9" s="8"/>
      <c r="C9" s="4"/>
    </row>
    <row r="10" spans="1:3" s="6" customFormat="1" ht="12.75">
      <c r="A10" s="4"/>
      <c r="B10" s="4"/>
      <c r="C10" s="5"/>
    </row>
    <row r="11" spans="1:5" s="6" customFormat="1" ht="25.5" customHeight="1">
      <c r="A11" s="84" t="s">
        <v>3</v>
      </c>
      <c r="B11" s="84"/>
      <c r="C11" s="84"/>
      <c r="D11" s="84"/>
      <c r="E11" s="84"/>
    </row>
    <row r="12" spans="2:3" s="6" customFormat="1" ht="12.75" customHeight="1">
      <c r="B12" s="9"/>
      <c r="C12" s="10"/>
    </row>
    <row r="13" spans="1:5" s="6" customFormat="1" ht="12.75">
      <c r="A13" s="62"/>
      <c r="B13" s="62"/>
      <c r="C13" s="11"/>
      <c r="D13" s="11"/>
      <c r="E13" s="11"/>
    </row>
    <row r="14" spans="1:5" s="6" customFormat="1" ht="12.75" customHeight="1">
      <c r="A14" s="89" t="s">
        <v>43</v>
      </c>
      <c r="B14" s="89"/>
      <c r="C14" s="89"/>
      <c r="D14" s="89"/>
      <c r="E14" s="89"/>
    </row>
    <row r="15" spans="1:5" s="6" customFormat="1" ht="12.75" customHeight="1">
      <c r="A15" s="90" t="s">
        <v>38</v>
      </c>
      <c r="B15" s="90"/>
      <c r="C15" s="90"/>
      <c r="D15" s="90"/>
      <c r="E15" s="90"/>
    </row>
    <row r="16" spans="1:5" s="6" customFormat="1" ht="12.75" customHeight="1">
      <c r="A16" s="62" t="s">
        <v>39</v>
      </c>
      <c r="B16" s="62"/>
      <c r="C16" s="11"/>
      <c r="D16" s="11"/>
      <c r="E16" s="11"/>
    </row>
    <row r="18" spans="1:5" ht="52.5" customHeight="1">
      <c r="A18" s="12" t="s">
        <v>4</v>
      </c>
      <c r="B18" s="13" t="s">
        <v>5</v>
      </c>
      <c r="C18" s="91" t="s">
        <v>42</v>
      </c>
      <c r="D18" s="91"/>
      <c r="E18" s="91"/>
    </row>
    <row r="19" spans="1:5" ht="17.25" customHeight="1">
      <c r="A19" s="14">
        <v>1</v>
      </c>
      <c r="B19" s="73" t="s">
        <v>40</v>
      </c>
      <c r="C19" s="85">
        <f>apgDV!O39</f>
        <v>0</v>
      </c>
      <c r="D19" s="85"/>
      <c r="E19" s="85"/>
    </row>
    <row r="20" spans="1:5" ht="15" customHeight="1">
      <c r="A20" s="15"/>
      <c r="B20" s="74" t="s">
        <v>6</v>
      </c>
      <c r="C20" s="87">
        <f>SUM(C19:C19)</f>
        <v>0</v>
      </c>
      <c r="D20" s="87"/>
      <c r="E20" s="87"/>
    </row>
    <row r="21" spans="1:5" ht="15.75" customHeight="1">
      <c r="A21" s="16"/>
      <c r="B21" s="75" t="s">
        <v>7</v>
      </c>
      <c r="C21" s="88">
        <f>C20*0.21</f>
        <v>0</v>
      </c>
      <c r="D21" s="88"/>
      <c r="E21" s="88"/>
    </row>
    <row r="22" spans="1:5" ht="15.75">
      <c r="A22" s="16"/>
      <c r="B22" s="76" t="s">
        <v>8</v>
      </c>
      <c r="C22" s="87">
        <f>SUM(C20:C21)</f>
        <v>0</v>
      </c>
      <c r="D22" s="87"/>
      <c r="E22" s="87"/>
    </row>
    <row r="23" spans="1:5" ht="15.75">
      <c r="A23" s="16"/>
      <c r="B23" s="77" t="s">
        <v>9</v>
      </c>
      <c r="C23" s="87"/>
      <c r="D23" s="87"/>
      <c r="E23" s="87"/>
    </row>
    <row r="24" spans="1:5" ht="15.75">
      <c r="A24" s="17"/>
      <c r="B24" s="76" t="s">
        <v>8</v>
      </c>
      <c r="C24" s="87">
        <f>SUM(C22:C23)</f>
        <v>0</v>
      </c>
      <c r="D24" s="87"/>
      <c r="E24" s="87"/>
    </row>
    <row r="25" spans="2:6" ht="12.75">
      <c r="B25" s="32" t="s">
        <v>45</v>
      </c>
      <c r="C25" s="93">
        <f>C24*0.702804</f>
        <v>0</v>
      </c>
      <c r="D25" s="93"/>
      <c r="E25" s="93"/>
      <c r="F25" s="82"/>
    </row>
    <row r="26" spans="3:5" ht="12.75">
      <c r="C26" s="18"/>
      <c r="D26" s="19"/>
      <c r="E26" s="19"/>
    </row>
    <row r="27" spans="1:5" ht="12.75">
      <c r="A27" s="20" t="s">
        <v>30</v>
      </c>
      <c r="B27" s="21"/>
      <c r="C27" s="22"/>
      <c r="D27" s="23"/>
      <c r="E27" s="24"/>
    </row>
    <row r="28" spans="1:5" ht="18.75">
      <c r="A28" s="20"/>
      <c r="B28" s="25" t="s">
        <v>31</v>
      </c>
      <c r="C28" s="25"/>
      <c r="D28" s="26"/>
      <c r="E28" s="27"/>
    </row>
    <row r="29" spans="1:5" ht="15.75">
      <c r="A29" s="20"/>
      <c r="B29" s="27"/>
      <c r="C29" s="26"/>
      <c r="D29" s="26"/>
      <c r="E29" s="27"/>
    </row>
    <row r="30" spans="1:5" ht="15.75">
      <c r="A30" s="28"/>
      <c r="B30" s="26"/>
      <c r="C30" s="19"/>
      <c r="D30" s="27"/>
      <c r="E30" s="27"/>
    </row>
    <row r="31" spans="1:5" ht="12.75">
      <c r="A31" s="28"/>
      <c r="B31" s="23"/>
      <c r="C31" s="19"/>
      <c r="D31" s="24"/>
      <c r="E31" s="24"/>
    </row>
    <row r="32" spans="1:5" ht="12.75">
      <c r="A32" s="92" t="s">
        <v>10</v>
      </c>
      <c r="B32" s="92"/>
      <c r="C32" s="92"/>
      <c r="D32" s="92"/>
      <c r="E32" s="92"/>
    </row>
    <row r="33" spans="1:5" ht="25.5" customHeight="1">
      <c r="A33" s="86" t="s">
        <v>11</v>
      </c>
      <c r="B33" s="86"/>
      <c r="C33" s="86"/>
      <c r="D33" s="86"/>
      <c r="E33" s="86"/>
    </row>
  </sheetData>
  <sheetProtection selectLockedCells="1" selectUnlockedCells="1"/>
  <mergeCells count="15">
    <mergeCell ref="C18:E18"/>
    <mergeCell ref="A32:E32"/>
    <mergeCell ref="C22:E22"/>
    <mergeCell ref="C23:E23"/>
    <mergeCell ref="C25:E25"/>
    <mergeCell ref="C2:E2"/>
    <mergeCell ref="C4:E4"/>
    <mergeCell ref="A11:E11"/>
    <mergeCell ref="C19:E19"/>
    <mergeCell ref="A33:E33"/>
    <mergeCell ref="C24:E24"/>
    <mergeCell ref="C20:E20"/>
    <mergeCell ref="C21:E21"/>
    <mergeCell ref="A14:E14"/>
    <mergeCell ref="A15:E15"/>
  </mergeCells>
  <printOptions/>
  <pageMargins left="0.9402777777777778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35.00390625" style="0" customWidth="1"/>
  </cols>
  <sheetData>
    <row r="1" spans="1:15" ht="12.75">
      <c r="A1" s="1"/>
      <c r="B1" s="21"/>
      <c r="C1" s="3"/>
      <c r="D1" s="3"/>
      <c r="E1" s="1"/>
      <c r="F1" s="1"/>
      <c r="G1" s="21"/>
      <c r="H1" s="21"/>
      <c r="I1" s="21"/>
      <c r="J1" s="1"/>
      <c r="K1" s="1"/>
      <c r="L1" s="1"/>
      <c r="M1" s="94" t="s">
        <v>62</v>
      </c>
      <c r="N1" s="94"/>
      <c r="O1" s="94"/>
    </row>
    <row r="2" spans="1:15" ht="12.75">
      <c r="A2" s="95" t="s">
        <v>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98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2.75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2.75">
      <c r="A5" s="99" t="s">
        <v>13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2.75">
      <c r="A6" s="92" t="str">
        <f>koptāme!A14</f>
        <v>Būves nosaukums: Rēzekne</v>
      </c>
      <c r="B6" s="92"/>
      <c r="C6" s="92"/>
      <c r="D6" s="92"/>
      <c r="E6" s="92"/>
      <c r="F6" s="92"/>
      <c r="G6" s="92"/>
      <c r="H6" s="92"/>
      <c r="I6" s="2"/>
      <c r="J6" s="2"/>
      <c r="K6" s="2"/>
      <c r="L6" s="2"/>
      <c r="M6" s="2"/>
      <c r="N6" s="2"/>
      <c r="O6" s="2"/>
    </row>
    <row r="7" spans="1:15" ht="12.75">
      <c r="A7" s="100" t="str">
        <f>koptāme!A15</f>
        <v>Būves adrese:  </v>
      </c>
      <c r="B7" s="100"/>
      <c r="C7" s="100"/>
      <c r="D7" s="100"/>
      <c r="E7" s="100"/>
      <c r="F7" s="100"/>
      <c r="G7" s="100"/>
      <c r="H7" s="100"/>
      <c r="I7" s="29"/>
      <c r="J7" s="29"/>
      <c r="K7" s="29"/>
      <c r="L7" s="29"/>
      <c r="M7" s="29"/>
      <c r="N7" s="29"/>
      <c r="O7" s="29"/>
    </row>
    <row r="8" spans="1:15" ht="12.75">
      <c r="A8" s="100"/>
      <c r="B8" s="100"/>
      <c r="C8" s="30"/>
      <c r="D8" s="31"/>
      <c r="E8" s="20"/>
      <c r="F8" s="20"/>
      <c r="G8" s="20"/>
      <c r="H8" s="21"/>
      <c r="I8" s="29"/>
      <c r="J8" s="29"/>
      <c r="K8" s="29"/>
      <c r="L8" s="29"/>
      <c r="M8" s="29"/>
      <c r="N8" s="29"/>
      <c r="O8" s="29"/>
    </row>
    <row r="9" spans="1:15" ht="12.75">
      <c r="A9" s="100"/>
      <c r="B9" s="100"/>
      <c r="C9" s="100"/>
      <c r="D9" s="100"/>
      <c r="E9" s="100"/>
      <c r="F9" s="100"/>
      <c r="G9" s="100"/>
      <c r="H9" s="21"/>
      <c r="I9" s="29"/>
      <c r="J9" s="29"/>
      <c r="K9" s="29"/>
      <c r="L9" s="101" t="s">
        <v>41</v>
      </c>
      <c r="M9" s="101"/>
      <c r="N9" s="101"/>
      <c r="O9" s="41">
        <f>O39</f>
        <v>0</v>
      </c>
    </row>
    <row r="10" spans="1:15" ht="12.75">
      <c r="A10" s="42"/>
      <c r="B10" s="29"/>
      <c r="C10" s="43"/>
      <c r="D10" s="43"/>
      <c r="E10" s="43"/>
      <c r="F10" s="43"/>
      <c r="G10" s="43"/>
      <c r="H10" s="43"/>
      <c r="I10" s="43"/>
      <c r="J10" s="43"/>
      <c r="K10" s="102"/>
      <c r="L10" s="102"/>
      <c r="M10" s="102"/>
      <c r="N10" s="102"/>
      <c r="O10" s="102"/>
    </row>
    <row r="11" spans="1:15" ht="12.75">
      <c r="A11" s="107" t="s">
        <v>14</v>
      </c>
      <c r="B11" s="107" t="s">
        <v>15</v>
      </c>
      <c r="C11" s="107" t="s">
        <v>16</v>
      </c>
      <c r="D11" s="103" t="s">
        <v>17</v>
      </c>
      <c r="E11" s="103" t="s">
        <v>18</v>
      </c>
      <c r="F11" s="103"/>
      <c r="G11" s="103"/>
      <c r="H11" s="103"/>
      <c r="I11" s="103"/>
      <c r="J11" s="103"/>
      <c r="K11" s="104" t="s">
        <v>19</v>
      </c>
      <c r="L11" s="104"/>
      <c r="M11" s="104"/>
      <c r="N11" s="104"/>
      <c r="O11" s="104"/>
    </row>
    <row r="12" spans="1:15" ht="87.75" customHeight="1">
      <c r="A12" s="107"/>
      <c r="B12" s="107"/>
      <c r="C12" s="107"/>
      <c r="D12" s="103"/>
      <c r="E12" s="36" t="s">
        <v>20</v>
      </c>
      <c r="F12" s="36" t="s">
        <v>33</v>
      </c>
      <c r="G12" s="37" t="s">
        <v>34</v>
      </c>
      <c r="H12" s="37" t="s">
        <v>35</v>
      </c>
      <c r="I12" s="37" t="s">
        <v>36</v>
      </c>
      <c r="J12" s="37" t="s">
        <v>37</v>
      </c>
      <c r="K12" s="37" t="s">
        <v>21</v>
      </c>
      <c r="L12" s="37" t="s">
        <v>34</v>
      </c>
      <c r="M12" s="37" t="s">
        <v>35</v>
      </c>
      <c r="N12" s="37" t="s">
        <v>36</v>
      </c>
      <c r="O12" s="37" t="s">
        <v>37</v>
      </c>
    </row>
    <row r="13" spans="1:18" ht="12.75">
      <c r="A13" s="38">
        <v>1</v>
      </c>
      <c r="B13" s="38">
        <v>2</v>
      </c>
      <c r="C13" s="39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R13" s="80"/>
    </row>
    <row r="14" spans="1:18" ht="60">
      <c r="A14" s="51">
        <v>1</v>
      </c>
      <c r="B14" s="52" t="s">
        <v>46</v>
      </c>
      <c r="C14" s="53" t="s">
        <v>26</v>
      </c>
      <c r="D14" s="54">
        <v>71</v>
      </c>
      <c r="E14" s="55">
        <v>0</v>
      </c>
      <c r="F14" s="55">
        <v>0</v>
      </c>
      <c r="G14" s="56">
        <f aca="true" t="shared" si="0" ref="G14:G22">ROUND(E14*F14,2)</f>
        <v>0</v>
      </c>
      <c r="H14" s="57">
        <v>0</v>
      </c>
      <c r="I14" s="56">
        <v>0</v>
      </c>
      <c r="J14" s="58">
        <f aca="true" t="shared" si="1" ref="J14:J22">SUM(G14:I14)</f>
        <v>0</v>
      </c>
      <c r="K14" s="59">
        <f aca="true" t="shared" si="2" ref="K14:K22">ROUND(D14*E14,2)</f>
        <v>0</v>
      </c>
      <c r="L14" s="56">
        <f aca="true" t="shared" si="3" ref="L14:L22">ROUND(D14*G14,2)</f>
        <v>0</v>
      </c>
      <c r="M14" s="54">
        <f aca="true" t="shared" si="4" ref="M14:M22">ROUND(D14*H14,2)</f>
        <v>0</v>
      </c>
      <c r="N14" s="56">
        <f aca="true" t="shared" si="5" ref="N14:N22">ROUND(D14*I14,2)</f>
        <v>0</v>
      </c>
      <c r="O14" s="58">
        <f aca="true" t="shared" si="6" ref="O14:O22">SUM(L14:N14)</f>
        <v>0</v>
      </c>
      <c r="R14" s="79"/>
    </row>
    <row r="15" spans="1:18" ht="60">
      <c r="A15" s="51">
        <v>2</v>
      </c>
      <c r="B15" s="52" t="s">
        <v>47</v>
      </c>
      <c r="C15" s="53" t="s">
        <v>26</v>
      </c>
      <c r="D15" s="60">
        <f>2+4</f>
        <v>6</v>
      </c>
      <c r="E15" s="59">
        <v>0</v>
      </c>
      <c r="F15" s="55">
        <v>0</v>
      </c>
      <c r="G15" s="56">
        <f t="shared" si="0"/>
        <v>0</v>
      </c>
      <c r="H15" s="59">
        <v>0</v>
      </c>
      <c r="I15" s="56">
        <v>0</v>
      </c>
      <c r="J15" s="58">
        <f t="shared" si="1"/>
        <v>0</v>
      </c>
      <c r="K15" s="59">
        <f t="shared" si="2"/>
        <v>0</v>
      </c>
      <c r="L15" s="56">
        <f t="shared" si="3"/>
        <v>0</v>
      </c>
      <c r="M15" s="54">
        <f t="shared" si="4"/>
        <v>0</v>
      </c>
      <c r="N15" s="56">
        <f t="shared" si="5"/>
        <v>0</v>
      </c>
      <c r="O15" s="58">
        <f t="shared" si="6"/>
        <v>0</v>
      </c>
      <c r="R15" s="79"/>
    </row>
    <row r="16" spans="1:18" ht="60">
      <c r="A16" s="51">
        <v>3</v>
      </c>
      <c r="B16" s="52" t="s">
        <v>48</v>
      </c>
      <c r="C16" s="53" t="s">
        <v>26</v>
      </c>
      <c r="D16" s="54">
        <v>90</v>
      </c>
      <c r="E16" s="55">
        <v>0</v>
      </c>
      <c r="F16" s="55">
        <v>0</v>
      </c>
      <c r="G16" s="56">
        <f t="shared" si="0"/>
        <v>0</v>
      </c>
      <c r="H16" s="61">
        <v>0</v>
      </c>
      <c r="I16" s="56">
        <v>0</v>
      </c>
      <c r="J16" s="58">
        <f t="shared" si="1"/>
        <v>0</v>
      </c>
      <c r="K16" s="59">
        <f t="shared" si="2"/>
        <v>0</v>
      </c>
      <c r="L16" s="56">
        <f t="shared" si="3"/>
        <v>0</v>
      </c>
      <c r="M16" s="54">
        <f t="shared" si="4"/>
        <v>0</v>
      </c>
      <c r="N16" s="56">
        <f t="shared" si="5"/>
        <v>0</v>
      </c>
      <c r="O16" s="58">
        <f t="shared" si="6"/>
        <v>0</v>
      </c>
      <c r="R16" s="79"/>
    </row>
    <row r="17" spans="1:18" ht="60">
      <c r="A17" s="51">
        <v>4</v>
      </c>
      <c r="B17" s="52" t="s">
        <v>49</v>
      </c>
      <c r="C17" s="53" t="s">
        <v>26</v>
      </c>
      <c r="D17" s="54">
        <v>27</v>
      </c>
      <c r="E17" s="55">
        <v>0</v>
      </c>
      <c r="F17" s="55">
        <v>0</v>
      </c>
      <c r="G17" s="56">
        <f t="shared" si="0"/>
        <v>0</v>
      </c>
      <c r="H17" s="61">
        <v>0</v>
      </c>
      <c r="I17" s="56">
        <v>0</v>
      </c>
      <c r="J17" s="58">
        <f t="shared" si="1"/>
        <v>0</v>
      </c>
      <c r="K17" s="59">
        <f t="shared" si="2"/>
        <v>0</v>
      </c>
      <c r="L17" s="56">
        <f t="shared" si="3"/>
        <v>0</v>
      </c>
      <c r="M17" s="54">
        <f t="shared" si="4"/>
        <v>0</v>
      </c>
      <c r="N17" s="56">
        <f t="shared" si="5"/>
        <v>0</v>
      </c>
      <c r="O17" s="58">
        <f t="shared" si="6"/>
        <v>0</v>
      </c>
      <c r="R17" s="79"/>
    </row>
    <row r="18" spans="1:18" ht="60">
      <c r="A18" s="51">
        <v>5</v>
      </c>
      <c r="B18" s="52" t="s">
        <v>50</v>
      </c>
      <c r="C18" s="53" t="s">
        <v>26</v>
      </c>
      <c r="D18" s="54">
        <v>7</v>
      </c>
      <c r="E18" s="55">
        <v>0</v>
      </c>
      <c r="F18" s="55">
        <v>0</v>
      </c>
      <c r="G18" s="56">
        <f t="shared" si="0"/>
        <v>0</v>
      </c>
      <c r="H18" s="61">
        <v>0</v>
      </c>
      <c r="I18" s="56">
        <v>0</v>
      </c>
      <c r="J18" s="58">
        <f t="shared" si="1"/>
        <v>0</v>
      </c>
      <c r="K18" s="59">
        <f t="shared" si="2"/>
        <v>0</v>
      </c>
      <c r="L18" s="56">
        <f t="shared" si="3"/>
        <v>0</v>
      </c>
      <c r="M18" s="54">
        <f t="shared" si="4"/>
        <v>0</v>
      </c>
      <c r="N18" s="56">
        <f t="shared" si="5"/>
        <v>0</v>
      </c>
      <c r="O18" s="58">
        <f t="shared" si="6"/>
        <v>0</v>
      </c>
      <c r="R18" s="79"/>
    </row>
    <row r="19" spans="1:18" ht="60">
      <c r="A19" s="51">
        <v>6</v>
      </c>
      <c r="B19" s="52" t="s">
        <v>51</v>
      </c>
      <c r="C19" s="53" t="s">
        <v>26</v>
      </c>
      <c r="D19" s="54">
        <v>11</v>
      </c>
      <c r="E19" s="55">
        <v>0</v>
      </c>
      <c r="F19" s="55">
        <v>0</v>
      </c>
      <c r="G19" s="56">
        <f t="shared" si="0"/>
        <v>0</v>
      </c>
      <c r="H19" s="61">
        <v>0</v>
      </c>
      <c r="I19" s="56">
        <v>0</v>
      </c>
      <c r="J19" s="58">
        <f t="shared" si="1"/>
        <v>0</v>
      </c>
      <c r="K19" s="59">
        <f t="shared" si="2"/>
        <v>0</v>
      </c>
      <c r="L19" s="56">
        <f t="shared" si="3"/>
        <v>0</v>
      </c>
      <c r="M19" s="54">
        <f t="shared" si="4"/>
        <v>0</v>
      </c>
      <c r="N19" s="56">
        <f t="shared" si="5"/>
        <v>0</v>
      </c>
      <c r="O19" s="58">
        <f t="shared" si="6"/>
        <v>0</v>
      </c>
      <c r="R19" s="79"/>
    </row>
    <row r="20" spans="1:18" ht="60">
      <c r="A20" s="51">
        <v>7</v>
      </c>
      <c r="B20" s="52" t="s">
        <v>52</v>
      </c>
      <c r="C20" s="53" t="s">
        <v>26</v>
      </c>
      <c r="D20" s="54">
        <v>49</v>
      </c>
      <c r="E20" s="55">
        <v>0</v>
      </c>
      <c r="F20" s="55">
        <v>0</v>
      </c>
      <c r="G20" s="56">
        <f t="shared" si="0"/>
        <v>0</v>
      </c>
      <c r="H20" s="61">
        <v>0</v>
      </c>
      <c r="I20" s="56">
        <v>0</v>
      </c>
      <c r="J20" s="58">
        <f t="shared" si="1"/>
        <v>0</v>
      </c>
      <c r="K20" s="59">
        <f t="shared" si="2"/>
        <v>0</v>
      </c>
      <c r="L20" s="56">
        <f t="shared" si="3"/>
        <v>0</v>
      </c>
      <c r="M20" s="54">
        <f t="shared" si="4"/>
        <v>0</v>
      </c>
      <c r="N20" s="56">
        <f t="shared" si="5"/>
        <v>0</v>
      </c>
      <c r="O20" s="58">
        <f t="shared" si="6"/>
        <v>0</v>
      </c>
      <c r="R20" s="79"/>
    </row>
    <row r="21" spans="1:18" ht="60">
      <c r="A21" s="51">
        <v>8</v>
      </c>
      <c r="B21" s="52" t="s">
        <v>53</v>
      </c>
      <c r="C21" s="53" t="s">
        <v>26</v>
      </c>
      <c r="D21" s="54">
        <v>15</v>
      </c>
      <c r="E21" s="55">
        <v>0</v>
      </c>
      <c r="F21" s="55">
        <v>0</v>
      </c>
      <c r="G21" s="56">
        <f t="shared" si="0"/>
        <v>0</v>
      </c>
      <c r="H21" s="61">
        <v>0</v>
      </c>
      <c r="I21" s="56">
        <v>0</v>
      </c>
      <c r="J21" s="58">
        <f t="shared" si="1"/>
        <v>0</v>
      </c>
      <c r="K21" s="59">
        <f t="shared" si="2"/>
        <v>0</v>
      </c>
      <c r="L21" s="56">
        <f t="shared" si="3"/>
        <v>0</v>
      </c>
      <c r="M21" s="54">
        <f t="shared" si="4"/>
        <v>0</v>
      </c>
      <c r="N21" s="56">
        <f t="shared" si="5"/>
        <v>0</v>
      </c>
      <c r="O21" s="58">
        <f t="shared" si="6"/>
        <v>0</v>
      </c>
      <c r="R21" s="79"/>
    </row>
    <row r="22" spans="1:18" ht="45">
      <c r="A22" s="51">
        <v>9</v>
      </c>
      <c r="B22" s="52" t="s">
        <v>54</v>
      </c>
      <c r="C22" s="53" t="s">
        <v>26</v>
      </c>
      <c r="D22" s="54">
        <v>65</v>
      </c>
      <c r="E22" s="55">
        <v>0</v>
      </c>
      <c r="F22" s="55">
        <v>0</v>
      </c>
      <c r="G22" s="56">
        <f t="shared" si="0"/>
        <v>0</v>
      </c>
      <c r="H22" s="61">
        <v>0</v>
      </c>
      <c r="I22" s="56">
        <v>0</v>
      </c>
      <c r="J22" s="58">
        <f t="shared" si="1"/>
        <v>0</v>
      </c>
      <c r="K22" s="59">
        <f t="shared" si="2"/>
        <v>0</v>
      </c>
      <c r="L22" s="56">
        <f t="shared" si="3"/>
        <v>0</v>
      </c>
      <c r="M22" s="54">
        <f t="shared" si="4"/>
        <v>0</v>
      </c>
      <c r="N22" s="56">
        <f t="shared" si="5"/>
        <v>0</v>
      </c>
      <c r="O22" s="58">
        <f t="shared" si="6"/>
        <v>0</v>
      </c>
      <c r="R22" s="79"/>
    </row>
    <row r="23" spans="1:18" ht="45">
      <c r="A23" s="51">
        <v>10</v>
      </c>
      <c r="B23" s="52" t="s">
        <v>55</v>
      </c>
      <c r="C23" s="53" t="s">
        <v>26</v>
      </c>
      <c r="D23" s="54">
        <v>34</v>
      </c>
      <c r="E23" s="55">
        <v>0</v>
      </c>
      <c r="F23" s="55">
        <v>0</v>
      </c>
      <c r="G23" s="56">
        <f aca="true" t="shared" si="7" ref="G23:G29">ROUND(E23*F23,2)</f>
        <v>0</v>
      </c>
      <c r="H23" s="61">
        <v>0</v>
      </c>
      <c r="I23" s="56">
        <v>0</v>
      </c>
      <c r="J23" s="58">
        <f aca="true" t="shared" si="8" ref="J23:J29">SUM(G23:I23)</f>
        <v>0</v>
      </c>
      <c r="K23" s="59">
        <f aca="true" t="shared" si="9" ref="K23:K29">ROUND(D23*E23,2)</f>
        <v>0</v>
      </c>
      <c r="L23" s="56">
        <f aca="true" t="shared" si="10" ref="L23:L29">ROUND(D23*G23,2)</f>
        <v>0</v>
      </c>
      <c r="M23" s="54">
        <f aca="true" t="shared" si="11" ref="M23:M29">ROUND(D23*H23,2)</f>
        <v>0</v>
      </c>
      <c r="N23" s="56">
        <f aca="true" t="shared" si="12" ref="N23:N29">ROUND(D23*I23,2)</f>
        <v>0</v>
      </c>
      <c r="O23" s="58">
        <f aca="true" t="shared" si="13" ref="O23:O29">SUM(L23:N23)</f>
        <v>0</v>
      </c>
      <c r="R23" s="79"/>
    </row>
    <row r="24" spans="1:18" ht="45">
      <c r="A24" s="51">
        <v>11</v>
      </c>
      <c r="B24" s="52" t="s">
        <v>56</v>
      </c>
      <c r="C24" s="53" t="s">
        <v>26</v>
      </c>
      <c r="D24" s="54">
        <v>28</v>
      </c>
      <c r="E24" s="55">
        <v>0</v>
      </c>
      <c r="F24" s="55">
        <v>0</v>
      </c>
      <c r="G24" s="56">
        <f t="shared" si="7"/>
        <v>0</v>
      </c>
      <c r="H24" s="61">
        <v>0</v>
      </c>
      <c r="I24" s="56">
        <v>0</v>
      </c>
      <c r="J24" s="58">
        <f t="shared" si="8"/>
        <v>0</v>
      </c>
      <c r="K24" s="59">
        <f t="shared" si="9"/>
        <v>0</v>
      </c>
      <c r="L24" s="56">
        <f t="shared" si="10"/>
        <v>0</v>
      </c>
      <c r="M24" s="54">
        <f t="shared" si="11"/>
        <v>0</v>
      </c>
      <c r="N24" s="56">
        <f t="shared" si="12"/>
        <v>0</v>
      </c>
      <c r="O24" s="58">
        <f t="shared" si="13"/>
        <v>0</v>
      </c>
      <c r="R24" s="79"/>
    </row>
    <row r="25" spans="1:18" ht="45">
      <c r="A25" s="51">
        <v>12</v>
      </c>
      <c r="B25" s="52" t="s">
        <v>57</v>
      </c>
      <c r="C25" s="53" t="s">
        <v>26</v>
      </c>
      <c r="D25" s="54">
        <v>22</v>
      </c>
      <c r="E25" s="55">
        <v>0</v>
      </c>
      <c r="F25" s="55">
        <v>0</v>
      </c>
      <c r="G25" s="56">
        <f t="shared" si="7"/>
        <v>0</v>
      </c>
      <c r="H25" s="61">
        <v>0</v>
      </c>
      <c r="I25" s="56">
        <v>0</v>
      </c>
      <c r="J25" s="58">
        <f t="shared" si="8"/>
        <v>0</v>
      </c>
      <c r="K25" s="59">
        <f t="shared" si="9"/>
        <v>0</v>
      </c>
      <c r="L25" s="56">
        <f t="shared" si="10"/>
        <v>0</v>
      </c>
      <c r="M25" s="54">
        <f t="shared" si="11"/>
        <v>0</v>
      </c>
      <c r="N25" s="56">
        <f t="shared" si="12"/>
        <v>0</v>
      </c>
      <c r="O25" s="58">
        <f t="shared" si="13"/>
        <v>0</v>
      </c>
      <c r="R25" s="79"/>
    </row>
    <row r="26" spans="1:18" ht="45">
      <c r="A26" s="51">
        <v>13</v>
      </c>
      <c r="B26" s="52" t="s">
        <v>58</v>
      </c>
      <c r="C26" s="53" t="s">
        <v>26</v>
      </c>
      <c r="D26" s="54">
        <v>5</v>
      </c>
      <c r="E26" s="55">
        <v>0</v>
      </c>
      <c r="F26" s="55">
        <v>0</v>
      </c>
      <c r="G26" s="56">
        <f t="shared" si="7"/>
        <v>0</v>
      </c>
      <c r="H26" s="61">
        <v>0</v>
      </c>
      <c r="I26" s="56">
        <v>0</v>
      </c>
      <c r="J26" s="58">
        <f t="shared" si="8"/>
        <v>0</v>
      </c>
      <c r="K26" s="59">
        <f t="shared" si="9"/>
        <v>0</v>
      </c>
      <c r="L26" s="56">
        <f t="shared" si="10"/>
        <v>0</v>
      </c>
      <c r="M26" s="54">
        <f t="shared" si="11"/>
        <v>0</v>
      </c>
      <c r="N26" s="56">
        <f t="shared" si="12"/>
        <v>0</v>
      </c>
      <c r="O26" s="58">
        <f t="shared" si="13"/>
        <v>0</v>
      </c>
      <c r="R26" s="79"/>
    </row>
    <row r="27" spans="1:18" ht="45">
      <c r="A27" s="51">
        <v>14</v>
      </c>
      <c r="B27" s="52" t="s">
        <v>59</v>
      </c>
      <c r="C27" s="53" t="s">
        <v>26</v>
      </c>
      <c r="D27" s="54">
        <v>3</v>
      </c>
      <c r="E27" s="55">
        <v>0</v>
      </c>
      <c r="F27" s="55">
        <v>0</v>
      </c>
      <c r="G27" s="56">
        <f t="shared" si="7"/>
        <v>0</v>
      </c>
      <c r="H27" s="61">
        <v>0</v>
      </c>
      <c r="I27" s="56">
        <v>0</v>
      </c>
      <c r="J27" s="58">
        <f t="shared" si="8"/>
        <v>0</v>
      </c>
      <c r="K27" s="59">
        <f t="shared" si="9"/>
        <v>0</v>
      </c>
      <c r="L27" s="56">
        <f t="shared" si="10"/>
        <v>0</v>
      </c>
      <c r="M27" s="54">
        <f t="shared" si="11"/>
        <v>0</v>
      </c>
      <c r="N27" s="56">
        <f t="shared" si="12"/>
        <v>0</v>
      </c>
      <c r="O27" s="58">
        <f t="shared" si="13"/>
        <v>0</v>
      </c>
      <c r="R27" s="79"/>
    </row>
    <row r="28" spans="1:18" ht="30">
      <c r="A28" s="51">
        <v>15</v>
      </c>
      <c r="B28" s="52" t="s">
        <v>60</v>
      </c>
      <c r="C28" s="53" t="s">
        <v>26</v>
      </c>
      <c r="D28" s="54">
        <v>5</v>
      </c>
      <c r="E28" s="55">
        <v>0</v>
      </c>
      <c r="F28" s="55">
        <v>0</v>
      </c>
      <c r="G28" s="56">
        <f t="shared" si="7"/>
        <v>0</v>
      </c>
      <c r="H28" s="61">
        <v>0</v>
      </c>
      <c r="I28" s="56">
        <v>0</v>
      </c>
      <c r="J28" s="58">
        <f t="shared" si="8"/>
        <v>0</v>
      </c>
      <c r="K28" s="59">
        <f t="shared" si="9"/>
        <v>0</v>
      </c>
      <c r="L28" s="56">
        <f t="shared" si="10"/>
        <v>0</v>
      </c>
      <c r="M28" s="54">
        <f t="shared" si="11"/>
        <v>0</v>
      </c>
      <c r="N28" s="56">
        <f t="shared" si="12"/>
        <v>0</v>
      </c>
      <c r="O28" s="58">
        <f t="shared" si="13"/>
        <v>0</v>
      </c>
      <c r="R28" s="79"/>
    </row>
    <row r="29" spans="1:18" ht="60">
      <c r="A29" s="51">
        <v>16</v>
      </c>
      <c r="B29" s="52" t="s">
        <v>61</v>
      </c>
      <c r="C29" s="53" t="s">
        <v>26</v>
      </c>
      <c r="D29" s="54">
        <v>6</v>
      </c>
      <c r="E29" s="55">
        <v>0</v>
      </c>
      <c r="F29" s="55">
        <v>0</v>
      </c>
      <c r="G29" s="56">
        <f t="shared" si="7"/>
        <v>0</v>
      </c>
      <c r="H29" s="61">
        <v>0</v>
      </c>
      <c r="I29" s="56">
        <v>0</v>
      </c>
      <c r="J29" s="58">
        <f t="shared" si="8"/>
        <v>0</v>
      </c>
      <c r="K29" s="59">
        <f t="shared" si="9"/>
        <v>0</v>
      </c>
      <c r="L29" s="56">
        <f t="shared" si="10"/>
        <v>0</v>
      </c>
      <c r="M29" s="54">
        <f t="shared" si="11"/>
        <v>0</v>
      </c>
      <c r="N29" s="56">
        <f t="shared" si="12"/>
        <v>0</v>
      </c>
      <c r="O29" s="58">
        <f t="shared" si="13"/>
        <v>0</v>
      </c>
      <c r="R29" s="79"/>
    </row>
    <row r="30" spans="1:15" ht="15">
      <c r="A30" s="51"/>
      <c r="B30" s="52"/>
      <c r="C30" s="53"/>
      <c r="D30" s="54"/>
      <c r="E30" s="55"/>
      <c r="F30" s="55"/>
      <c r="G30" s="56"/>
      <c r="H30" s="61"/>
      <c r="I30" s="56"/>
      <c r="J30" s="58"/>
      <c r="K30" s="59"/>
      <c r="L30" s="56"/>
      <c r="M30" s="54"/>
      <c r="N30" s="56"/>
      <c r="O30" s="58"/>
    </row>
    <row r="31" spans="1:15" ht="15">
      <c r="A31" s="51"/>
      <c r="B31" s="52"/>
      <c r="C31" s="53"/>
      <c r="D31" s="54"/>
      <c r="E31" s="55"/>
      <c r="F31" s="55"/>
      <c r="G31" s="56"/>
      <c r="H31" s="61"/>
      <c r="I31" s="56"/>
      <c r="J31" s="58"/>
      <c r="K31" s="59"/>
      <c r="L31" s="56"/>
      <c r="M31" s="54"/>
      <c r="N31" s="56"/>
      <c r="O31" s="58"/>
    </row>
    <row r="32" spans="1:15" ht="12.75">
      <c r="A32" s="63"/>
      <c r="B32" s="64"/>
      <c r="C32" s="33"/>
      <c r="D32" s="33">
        <f>SUM(D14:D29)</f>
        <v>444</v>
      </c>
      <c r="E32" s="64"/>
      <c r="F32" s="64"/>
      <c r="G32" s="105" t="s">
        <v>22</v>
      </c>
      <c r="H32" s="105"/>
      <c r="I32" s="105"/>
      <c r="J32" s="105"/>
      <c r="K32" s="44">
        <f>SUM(K14:K31)</f>
        <v>0</v>
      </c>
      <c r="L32" s="44">
        <f>SUM(L14:L31)</f>
        <v>0</v>
      </c>
      <c r="M32" s="44">
        <f>SUM(M14:M31)</f>
        <v>0</v>
      </c>
      <c r="N32" s="44">
        <f>SUM(N14:N31)</f>
        <v>0</v>
      </c>
      <c r="O32" s="44">
        <f>SUM(O14:O31)</f>
        <v>0</v>
      </c>
    </row>
    <row r="33" spans="1:15" ht="13.5" thickBot="1">
      <c r="A33" s="106" t="s">
        <v>27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45"/>
      <c r="L33" s="45">
        <f>ROUND(L32*3%,2)</f>
        <v>0</v>
      </c>
      <c r="M33" s="45">
        <f>ROUND(M32*3%,2)</f>
        <v>0</v>
      </c>
      <c r="N33" s="45"/>
      <c r="O33" s="46">
        <f>M33+L33</f>
        <v>0</v>
      </c>
    </row>
    <row r="34" spans="1:15" ht="13.5" thickBot="1">
      <c r="A34" s="110" t="s">
        <v>23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47"/>
      <c r="L34" s="47">
        <f>SUM(L32:L33)</f>
        <v>0</v>
      </c>
      <c r="M34" s="47">
        <f>SUM(M32:M33)</f>
        <v>0</v>
      </c>
      <c r="N34" s="47">
        <f>SUM(N32:N33)</f>
        <v>0</v>
      </c>
      <c r="O34" s="48">
        <f>SUM(O32:O33)</f>
        <v>0</v>
      </c>
    </row>
    <row r="35" spans="1:15" ht="12.75">
      <c r="A35" s="111" t="s">
        <v>28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49"/>
      <c r="L35" s="49">
        <f>ROUND(L34*0.08,2)</f>
        <v>0</v>
      </c>
      <c r="M35" s="49">
        <f>ROUND(M34*0.08,2)</f>
        <v>0</v>
      </c>
      <c r="N35" s="49">
        <f>ROUND(N34*0.08,2)</f>
        <v>0</v>
      </c>
      <c r="O35" s="49">
        <f>ROUND(O34*0.08,2)</f>
        <v>0</v>
      </c>
    </row>
    <row r="36" spans="1:15" ht="12.75">
      <c r="A36" s="112" t="s">
        <v>24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65"/>
      <c r="O36" s="66">
        <f>ROUND(O35*0.05,2)</f>
        <v>0</v>
      </c>
    </row>
    <row r="37" spans="1:15" ht="12.75">
      <c r="A37" s="113" t="s">
        <v>29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65"/>
      <c r="L37" s="65">
        <f>ROUND(L34*0.06,2)</f>
        <v>0</v>
      </c>
      <c r="M37" s="65">
        <f>ROUND(M34*0.06,2)</f>
        <v>0</v>
      </c>
      <c r="N37" s="65">
        <f>ROUND(N34*0.06,2)</f>
        <v>0</v>
      </c>
      <c r="O37" s="67">
        <f>SUM(L37:N37)</f>
        <v>0</v>
      </c>
    </row>
    <row r="38" spans="1:15" ht="13.5" thickBot="1">
      <c r="A38" s="108" t="s">
        <v>32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50"/>
      <c r="L38" s="45">
        <f>ROUND((L34)*0.2359,2)</f>
        <v>0</v>
      </c>
      <c r="M38" s="45"/>
      <c r="N38" s="45"/>
      <c r="O38" s="46">
        <f>L38</f>
        <v>0</v>
      </c>
    </row>
    <row r="39" spans="1:15" ht="13.5" thickBot="1">
      <c r="A39" s="109" t="s">
        <v>25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68"/>
      <c r="L39" s="69">
        <f>L38+L37+L35+L34</f>
        <v>0</v>
      </c>
      <c r="M39" s="69">
        <f>SUM(M34:M38)</f>
        <v>0</v>
      </c>
      <c r="N39" s="69">
        <f>SUM(N34:N38)</f>
        <v>0</v>
      </c>
      <c r="O39" s="70">
        <f>O34+O35+O37+O38</f>
        <v>0</v>
      </c>
    </row>
    <row r="40" spans="1:15" ht="13.5" thickBot="1">
      <c r="A40" s="96" t="s">
        <v>44</v>
      </c>
      <c r="B40" s="96"/>
      <c r="C40" s="96"/>
      <c r="D40" s="96"/>
      <c r="E40" s="96"/>
      <c r="F40" s="96"/>
      <c r="G40" s="96"/>
      <c r="H40" s="96"/>
      <c r="I40" s="96"/>
      <c r="J40" s="96"/>
      <c r="K40" s="78"/>
      <c r="L40" s="47">
        <f>ROUND(L39*0.702804,2)</f>
        <v>0</v>
      </c>
      <c r="M40" s="47">
        <f>ROUND(M39*0.702804,2)</f>
        <v>0</v>
      </c>
      <c r="N40" s="47">
        <f>ROUND(N39*0.702804,2)</f>
        <v>0</v>
      </c>
      <c r="O40" s="48">
        <f>ROUND(0.702804*O39,2)</f>
        <v>0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ht="12.75">
      <c r="A42" s="20" t="s">
        <v>30</v>
      </c>
      <c r="B42" s="21"/>
      <c r="C42" s="71"/>
      <c r="D42" s="35"/>
      <c r="E42" s="35"/>
      <c r="F42" s="35"/>
      <c r="G42" s="97"/>
      <c r="H42" s="97"/>
      <c r="I42" s="34"/>
      <c r="J42" s="1"/>
      <c r="K42" s="1"/>
      <c r="L42" s="1"/>
      <c r="M42" s="1"/>
      <c r="N42" s="1"/>
      <c r="O42" s="1"/>
      <c r="P42" s="79"/>
    </row>
    <row r="43" spans="1:15" ht="18.75">
      <c r="A43" s="20"/>
      <c r="B43" s="20"/>
      <c r="C43" s="72" t="s">
        <v>31</v>
      </c>
      <c r="D43" s="72"/>
      <c r="E43" s="72"/>
      <c r="F43" s="72"/>
      <c r="G43" s="72"/>
      <c r="H43" s="72"/>
      <c r="I43" s="28"/>
      <c r="J43" s="1"/>
      <c r="K43" s="1"/>
      <c r="L43" s="1"/>
      <c r="M43" s="1"/>
      <c r="N43" s="1"/>
      <c r="O43" s="81"/>
    </row>
  </sheetData>
  <sheetProtection/>
  <mergeCells count="27">
    <mergeCell ref="A39:J39"/>
    <mergeCell ref="A34:J34"/>
    <mergeCell ref="A35:J35"/>
    <mergeCell ref="A36:J36"/>
    <mergeCell ref="A37:J37"/>
    <mergeCell ref="A33:J33"/>
    <mergeCell ref="A11:A12"/>
    <mergeCell ref="B11:B12"/>
    <mergeCell ref="C11:C12"/>
    <mergeCell ref="D11:D12"/>
    <mergeCell ref="A38:J38"/>
    <mergeCell ref="A9:G9"/>
    <mergeCell ref="L9:N9"/>
    <mergeCell ref="K10:O10"/>
    <mergeCell ref="E11:J11"/>
    <mergeCell ref="K11:O11"/>
    <mergeCell ref="G32:J32"/>
    <mergeCell ref="M1:O1"/>
    <mergeCell ref="A2:O2"/>
    <mergeCell ref="A40:J40"/>
    <mergeCell ref="G42:H42"/>
    <mergeCell ref="A3:O3"/>
    <mergeCell ref="A4:O4"/>
    <mergeCell ref="A5:O5"/>
    <mergeCell ref="A6:H6"/>
    <mergeCell ref="A7:H7"/>
    <mergeCell ref="A8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RNP</cp:lastModifiedBy>
  <cp:lastPrinted>2012-11-04T12:01:34Z</cp:lastPrinted>
  <dcterms:created xsi:type="dcterms:W3CDTF">2012-10-30T08:39:04Z</dcterms:created>
  <dcterms:modified xsi:type="dcterms:W3CDTF">2014-08-19T07:24:29Z</dcterms:modified>
  <cp:category/>
  <cp:version/>
  <cp:contentType/>
  <cp:contentStatus/>
</cp:coreProperties>
</file>