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8975" windowHeight="11715" activeTab="0"/>
  </bookViews>
  <sheets>
    <sheet name="1" sheetId="1" r:id="rId1"/>
  </sheets>
  <definedNames>
    <definedName name="_xlnm.Print_Area" localSheetId="0">'1'!$A$1:$P$42</definedName>
    <definedName name="_xlnm.Print_Titles" localSheetId="0">'1'!$8:$8</definedName>
  </definedNames>
  <calcPr fullCalcOnLoad="1" fullPrecision="0"/>
</workbook>
</file>

<file path=xl/sharedStrings.xml><?xml version="1.0" encoding="utf-8"?>
<sst xmlns="http://schemas.openxmlformats.org/spreadsheetml/2006/main" count="117" uniqueCount="62">
  <si>
    <t>Nr.p.k.</t>
  </si>
  <si>
    <t>Kods</t>
  </si>
  <si>
    <t>Darba nosaukums</t>
  </si>
  <si>
    <t>Mērv.</t>
  </si>
  <si>
    <t>Daudz.</t>
  </si>
  <si>
    <t>Vienības izmaksas</t>
  </si>
  <si>
    <t>Kopā uz visu apjomu</t>
  </si>
  <si>
    <t>Summa (Ls)</t>
  </si>
  <si>
    <t>laika
norma
(c/h)</t>
  </si>
  <si>
    <t>darba samaksas likme (Ls/h)</t>
  </si>
  <si>
    <t>darba
alga
(Ls)</t>
  </si>
  <si>
    <t>Materiāli (Ls)</t>
  </si>
  <si>
    <t>mehāni-
smi
(Ls)</t>
  </si>
  <si>
    <t>kopā
(Ls)</t>
  </si>
  <si>
    <t>darb-
ietilpība
(c/h)</t>
  </si>
  <si>
    <t>m2</t>
  </si>
  <si>
    <t>kpl</t>
  </si>
  <si>
    <t>gab.</t>
  </si>
  <si>
    <t>Koka latojuma 50x30 montāža uz esošajiem koka lokiem, apstrādāti ar antiseptiķi un antipirēnu</t>
  </si>
  <si>
    <t>zāģmateriāli apstrādāti ar antiseptiķi un antipirēnu</t>
  </si>
  <si>
    <t>m3</t>
  </si>
  <si>
    <t>skrūves</t>
  </si>
  <si>
    <t>gb</t>
  </si>
  <si>
    <t>spuldze</t>
  </si>
  <si>
    <t>prožektors IP44</t>
  </si>
  <si>
    <t>evakuācijas apgaismojums</t>
  </si>
  <si>
    <t>m</t>
  </si>
  <si>
    <t>Zāles sienu izlīdzināšana,  gruntēšana krāsošana</t>
  </si>
  <si>
    <t>grunts</t>
  </si>
  <si>
    <t>kg</t>
  </si>
  <si>
    <t>Rotband  java</t>
  </si>
  <si>
    <t>Metāla   stūrīši</t>
  </si>
  <si>
    <t xml:space="preserve">špaktele (Vetonit) </t>
  </si>
  <si>
    <t>smilšpapīrs</t>
  </si>
  <si>
    <t xml:space="preserve">    tonēta interjerkrāsa (Vivaplast vai analogs)</t>
  </si>
  <si>
    <t>Karkasa ar ģipškartona apšuvumu veidošana sienas radiatoriem, nosiltinot pievadus ar akmensvates čaulām</t>
  </si>
  <si>
    <t>Vada montāža WY 3x1,5</t>
  </si>
  <si>
    <t>Sastatņu noma</t>
  </si>
  <si>
    <t>k-ts</t>
  </si>
  <si>
    <t>Kopā:</t>
  </si>
  <si>
    <t xml:space="preserve">Griestu apšūšanana ar finiera loksnēm 2440x1220x2,7, veidot noslēgtus griestus bez spraugām </t>
  </si>
  <si>
    <t>Prožektoru ierīkošana griestu nišā uz esošajiem hronšteiniem un elektropievadiem</t>
  </si>
  <si>
    <t>Zāles izmērs 18.5x14,6 m , vid h=6</t>
  </si>
  <si>
    <t>Evakuācijas apgaismojuma ierīkošana uz esošajiem elektrotīkliem</t>
  </si>
  <si>
    <t>Sienas nišu (ugunsdzēsības krānu, radiatoru, kino logu)  aizmūrēšana apmešana</t>
  </si>
  <si>
    <t>Sienas nišu (ugunsdzēsības krānu, radiatoru, kino logu)  aizšūšana ar divām kārtām ģipškartona</t>
  </si>
  <si>
    <t>UW-P 100 profils</t>
  </si>
  <si>
    <t>dībeļi K 6/35</t>
  </si>
  <si>
    <t>100gb.</t>
  </si>
  <si>
    <t>ģipškartona plāksne  (12,5mm)</t>
  </si>
  <si>
    <t>Gaismas slēdzis</t>
  </si>
  <si>
    <t xml:space="preserve">Bell Mini 1x42W gaismeklis  230V </t>
  </si>
  <si>
    <t>Trose gaismekļu iekāršanai</t>
  </si>
  <si>
    <t>finieris laminēts</t>
  </si>
  <si>
    <t xml:space="preserve">Zāles apgaismojuma ierīkošana izmantojot esošos elektropievadus, gaismekļiem paredzēt papildus elektropievadu un trosi ar mērķi pie gaimekļu apkalpošans tos nolaist 2 m augstumā no grīdas, spole vada uztīšanai </t>
  </si>
  <si>
    <t>Papildus koka ribu montāža , b=30 mm</t>
  </si>
  <si>
    <t>Objekta nosaukums:</t>
  </si>
  <si>
    <t>Objekta adrese:</t>
  </si>
  <si>
    <t>Rēzeknes iela 2, Gaigalavas pagasts, Rēzeknes novads, LV- 4618</t>
  </si>
  <si>
    <t>Karkasa veidošana prožektoru apgaismojumam, 5 apkalpošanas lūkas, viras, metāla leņķprofili</t>
  </si>
  <si>
    <t>Zāles vienkāršotā rekonstrukcija</t>
  </si>
  <si>
    <t>Gaigalavas saieta nama telpu vienkāršotā rekonstrukcija. Papilddarbi: zāles vienkāršotā rekonstrukcija.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</si>
</sst>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"/>
    <numFmt numFmtId="165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Helv"/>
      <family val="0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/>
      <right/>
      <top/>
      <bottom style="thin"/>
    </border>
  </borders>
  <cellStyleXfs count="15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8" fillId="32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6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9" fillId="26" borderId="1" applyNumberFormat="0" applyAlignment="0" applyProtection="0"/>
    <xf numFmtId="0" fontId="32" fillId="48" borderId="0" applyNumberFormat="0" applyBorder="0" applyAlignment="0" applyProtection="0"/>
    <xf numFmtId="0" fontId="10" fillId="0" borderId="0" applyNumberFormat="0" applyFill="0" applyBorder="0" applyAlignment="0" applyProtection="0"/>
    <xf numFmtId="0" fontId="33" fillId="49" borderId="2" applyNumberFormat="0" applyAlignment="0" applyProtection="0"/>
    <xf numFmtId="0" fontId="34" fillId="5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51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11" fillId="11" borderId="1" applyNumberFormat="0" applyAlignment="0" applyProtection="0"/>
    <xf numFmtId="0" fontId="40" fillId="52" borderId="2" applyNumberFormat="0" applyAlignment="0" applyProtection="0"/>
    <xf numFmtId="0" fontId="12" fillId="26" borderId="7" applyNumberFormat="0" applyAlignment="0" applyProtection="0"/>
    <xf numFmtId="0" fontId="13" fillId="0" borderId="8" applyNumberFormat="0" applyFill="0" applyAlignment="0" applyProtection="0"/>
    <xf numFmtId="0" fontId="14" fillId="16" borderId="0" applyNumberFormat="0" applyBorder="0" applyAlignment="0" applyProtection="0"/>
    <xf numFmtId="0" fontId="41" fillId="0" borderId="9" applyNumberFormat="0" applyFill="0" applyAlignment="0" applyProtection="0"/>
    <xf numFmtId="0" fontId="15" fillId="28" borderId="0" applyNumberFormat="0" applyBorder="0" applyAlignment="0" applyProtection="0"/>
    <xf numFmtId="0" fontId="42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16" fillId="0" borderId="0" applyNumberFormat="0" applyFill="0" applyBorder="0" applyAlignment="0" applyProtection="0"/>
    <xf numFmtId="0" fontId="0" fillId="54" borderId="10" applyNumberFormat="0" applyFont="0" applyAlignment="0" applyProtection="0"/>
    <xf numFmtId="0" fontId="43" fillId="49" borderId="1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7" fillId="55" borderId="12" applyNumberFormat="0" applyAlignment="0" applyProtection="0"/>
    <xf numFmtId="9" fontId="0" fillId="0" borderId="0" applyFont="0" applyFill="0" applyBorder="0" applyAlignment="0" applyProtection="0"/>
    <xf numFmtId="0" fontId="0" fillId="12" borderId="13" applyNumberFormat="0" applyFont="0" applyAlignment="0" applyProtection="0"/>
    <xf numFmtId="0" fontId="19" fillId="0" borderId="14" applyNumberFormat="0" applyFill="0" applyAlignment="0" applyProtection="0"/>
    <xf numFmtId="0" fontId="20" fillId="15" borderId="0" applyNumberFormat="0" applyBorder="0" applyAlignment="0" applyProtection="0"/>
    <xf numFmtId="0" fontId="6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32" borderId="0" applyNumberFormat="0" applyBorder="0" applyAlignment="0" applyProtection="0"/>
    <xf numFmtId="0" fontId="8" fillId="3" borderId="0" applyNumberFormat="0" applyBorder="0" applyAlignment="0" applyProtection="0"/>
    <xf numFmtId="0" fontId="8" fillId="18" borderId="0" applyNumberFormat="0" applyBorder="0" applyAlignment="0" applyProtection="0"/>
    <xf numFmtId="0" fontId="8" fillId="5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1" fillId="11" borderId="1" applyNumberFormat="0" applyAlignment="0" applyProtection="0"/>
    <xf numFmtId="0" fontId="12" fillId="10" borderId="7" applyNumberFormat="0" applyAlignment="0" applyProtection="0"/>
    <xf numFmtId="0" fontId="9" fillId="10" borderId="1" applyNumberFormat="0" applyAlignment="0" applyProtection="0"/>
    <xf numFmtId="44" fontId="0" fillId="0" borderId="0" applyFont="0" applyFill="0" applyBorder="0" applyAlignment="0" applyProtection="0"/>
    <xf numFmtId="0" fontId="24" fillId="0" borderId="19" applyNumberFormat="0" applyFill="0" applyAlignment="0" applyProtection="0"/>
    <xf numFmtId="0" fontId="25" fillId="0" borderId="17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13" fillId="0" borderId="21" applyNumberFormat="0" applyFill="0" applyAlignment="0" applyProtection="0"/>
    <xf numFmtId="0" fontId="17" fillId="55" borderId="12" applyNumberFormat="0" applyAlignment="0" applyProtection="0"/>
    <xf numFmtId="0" fontId="27" fillId="0" borderId="0" applyNumberFormat="0" applyFill="0" applyBorder="0" applyAlignment="0" applyProtection="0"/>
    <xf numFmtId="0" fontId="15" fillId="28" borderId="0" applyNumberFormat="0" applyBorder="0" applyAlignment="0" applyProtection="0"/>
    <xf numFmtId="0" fontId="0" fillId="0" borderId="0">
      <alignment/>
      <protection/>
    </xf>
    <xf numFmtId="0" fontId="20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12" borderId="13" applyNumberFormat="0" applyFont="0" applyAlignment="0" applyProtection="0"/>
    <xf numFmtId="0" fontId="19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4" fillId="16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55" borderId="22" xfId="0" applyFont="1" applyFill="1" applyBorder="1" applyAlignment="1">
      <alignment horizontal="center" vertical="center" wrapText="1"/>
    </xf>
    <xf numFmtId="0" fontId="2" fillId="55" borderId="23" xfId="0" applyFont="1" applyFill="1" applyBorder="1" applyAlignment="1">
      <alignment horizontal="center" vertical="center" wrapText="1"/>
    </xf>
    <xf numFmtId="0" fontId="2" fillId="55" borderId="24" xfId="0" applyFont="1" applyFill="1" applyBorder="1" applyAlignment="1">
      <alignment horizontal="center" vertical="center" wrapText="1"/>
    </xf>
    <xf numFmtId="0" fontId="2" fillId="55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5" fillId="10" borderId="27" xfId="0" applyFont="1" applyFill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 wrapText="1"/>
    </xf>
    <xf numFmtId="164" fontId="0" fillId="0" borderId="26" xfId="0" applyNumberFormat="1" applyFont="1" applyBorder="1" applyAlignment="1">
      <alignment horizontal="right" vertical="center" wrapText="1"/>
    </xf>
    <xf numFmtId="164" fontId="0" fillId="0" borderId="27" xfId="0" applyNumberFormat="1" applyFont="1" applyBorder="1" applyAlignment="1">
      <alignment horizontal="right" vertical="center" wrapText="1"/>
    </xf>
    <xf numFmtId="2" fontId="0" fillId="10" borderId="28" xfId="0" applyNumberFormat="1" applyFont="1" applyFill="1" applyBorder="1" applyAlignment="1">
      <alignment horizontal="center" vertical="center" wrapText="1"/>
    </xf>
    <xf numFmtId="2" fontId="0" fillId="10" borderId="26" xfId="118" applyNumberFormat="1" applyFont="1" applyFill="1" applyBorder="1" applyAlignment="1">
      <alignment horizontal="center" vertical="center"/>
      <protection/>
    </xf>
    <xf numFmtId="2" fontId="0" fillId="10" borderId="27" xfId="118" applyNumberFormat="1" applyFont="1" applyFill="1" applyBorder="1" applyAlignment="1">
      <alignment horizontal="center" vertical="center"/>
      <protection/>
    </xf>
    <xf numFmtId="2" fontId="0" fillId="10" borderId="28" xfId="118" applyNumberFormat="1" applyFont="1" applyFill="1" applyBorder="1" applyAlignment="1">
      <alignment horizontal="center" vertical="center"/>
      <protection/>
    </xf>
    <xf numFmtId="0" fontId="0" fillId="57" borderId="27" xfId="0" applyFont="1" applyFill="1" applyBorder="1" applyAlignment="1">
      <alignment horizontal="left" vertical="center" wrapText="1"/>
    </xf>
    <xf numFmtId="0" fontId="0" fillId="57" borderId="27" xfId="0" applyFont="1" applyFill="1" applyBorder="1" applyAlignment="1">
      <alignment horizontal="center" vertical="center" wrapText="1"/>
    </xf>
    <xf numFmtId="0" fontId="0" fillId="57" borderId="28" xfId="0" applyFont="1" applyFill="1" applyBorder="1" applyAlignment="1">
      <alignment horizontal="center" vertical="center" wrapText="1"/>
    </xf>
    <xf numFmtId="164" fontId="0" fillId="0" borderId="27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2" fontId="0" fillId="0" borderId="0" xfId="0" applyNumberFormat="1" applyAlignment="1">
      <alignment horizontal="left" vertical="center"/>
    </xf>
    <xf numFmtId="2" fontId="2" fillId="0" borderId="29" xfId="0" applyNumberFormat="1" applyFont="1" applyBorder="1" applyAlignment="1">
      <alignment horizontal="right" vertical="center" wrapText="1"/>
    </xf>
    <xf numFmtId="2" fontId="2" fillId="0" borderId="25" xfId="0" applyNumberFormat="1" applyFont="1" applyBorder="1" applyAlignment="1">
      <alignment horizontal="right" vertical="center" wrapText="1"/>
    </xf>
    <xf numFmtId="2" fontId="0" fillId="10" borderId="30" xfId="118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0" fillId="57" borderId="0" xfId="0" applyFont="1" applyFill="1" applyBorder="1" applyAlignment="1">
      <alignment horizontal="left" vertical="center" wrapText="1"/>
    </xf>
    <xf numFmtId="0" fontId="0" fillId="57" borderId="0" xfId="0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right" vertical="center" wrapText="1"/>
    </xf>
    <xf numFmtId="164" fontId="0" fillId="0" borderId="0" xfId="0" applyNumberFormat="1" applyFont="1" applyFill="1" applyBorder="1" applyAlignment="1">
      <alignment horizontal="right" vertical="center" wrapText="1"/>
    </xf>
    <xf numFmtId="2" fontId="0" fillId="10" borderId="0" xfId="0" applyNumberFormat="1" applyFont="1" applyFill="1" applyBorder="1" applyAlignment="1">
      <alignment horizontal="center" vertical="center" wrapText="1"/>
    </xf>
    <xf numFmtId="2" fontId="0" fillId="10" borderId="0" xfId="118" applyNumberFormat="1" applyFont="1" applyFill="1" applyBorder="1" applyAlignment="1">
      <alignment horizontal="center" vertical="center"/>
      <protection/>
    </xf>
    <xf numFmtId="0" fontId="5" fillId="10" borderId="29" xfId="0" applyFont="1" applyFill="1" applyBorder="1" applyAlignment="1">
      <alignment horizontal="center" vertical="center" wrapText="1"/>
    </xf>
    <xf numFmtId="2" fontId="7" fillId="10" borderId="29" xfId="0" applyNumberFormat="1" applyFont="1" applyFill="1" applyBorder="1" applyAlignment="1">
      <alignment horizontal="right" vertical="center" wrapText="1"/>
    </xf>
    <xf numFmtId="0" fontId="7" fillId="10" borderId="29" xfId="0" applyFont="1" applyFill="1" applyBorder="1" applyAlignment="1">
      <alignment horizontal="center" vertical="center" wrapText="1"/>
    </xf>
    <xf numFmtId="2" fontId="0" fillId="10" borderId="29" xfId="118" applyNumberFormat="1" applyFont="1" applyFill="1" applyBorder="1" applyAlignment="1">
      <alignment horizontal="center" vertical="center"/>
      <protection/>
    </xf>
    <xf numFmtId="0" fontId="3" fillId="0" borderId="29" xfId="0" applyFont="1" applyFill="1" applyBorder="1" applyAlignment="1">
      <alignment horizontal="center" vertical="center"/>
    </xf>
    <xf numFmtId="0" fontId="5" fillId="10" borderId="29" xfId="0" applyFont="1" applyFill="1" applyBorder="1" applyAlignment="1">
      <alignment horizontal="center" vertical="center"/>
    </xf>
    <xf numFmtId="0" fontId="0" fillId="0" borderId="29" xfId="111" applyFont="1" applyBorder="1" applyAlignment="1">
      <alignment horizontal="center" vertical="center"/>
      <protection/>
    </xf>
    <xf numFmtId="2" fontId="2" fillId="26" borderId="31" xfId="0" applyNumberFormat="1" applyFont="1" applyFill="1" applyBorder="1" applyAlignment="1">
      <alignment horizontal="right" vertical="center" wrapText="1"/>
    </xf>
    <xf numFmtId="2" fontId="2" fillId="26" borderId="32" xfId="0" applyNumberFormat="1" applyFont="1" applyFill="1" applyBorder="1" applyAlignment="1">
      <alignment horizontal="right" vertical="center" wrapText="1"/>
    </xf>
    <xf numFmtId="2" fontId="0" fillId="26" borderId="33" xfId="0" applyNumberFormat="1" applyFont="1" applyFill="1" applyBorder="1" applyAlignment="1">
      <alignment horizontal="left" vertical="center"/>
    </xf>
    <xf numFmtId="2" fontId="0" fillId="26" borderId="32" xfId="0" applyNumberFormat="1" applyFont="1" applyFill="1" applyBorder="1" applyAlignment="1">
      <alignment horizontal="right" vertical="center" wrapText="1"/>
    </xf>
    <xf numFmtId="164" fontId="0" fillId="26" borderId="33" xfId="0" applyNumberFormat="1" applyFont="1" applyFill="1" applyBorder="1" applyAlignment="1">
      <alignment horizontal="right" vertical="center" wrapText="1"/>
    </xf>
    <xf numFmtId="164" fontId="0" fillId="26" borderId="31" xfId="0" applyNumberFormat="1" applyFont="1" applyFill="1" applyBorder="1" applyAlignment="1">
      <alignment horizontal="right" vertical="center" wrapText="1"/>
    </xf>
    <xf numFmtId="2" fontId="0" fillId="26" borderId="33" xfId="0" applyNumberFormat="1" applyFont="1" applyFill="1" applyBorder="1" applyAlignment="1">
      <alignment horizontal="right" vertical="center" wrapText="1"/>
    </xf>
    <xf numFmtId="2" fontId="0" fillId="26" borderId="31" xfId="0" applyNumberFormat="1" applyFont="1" applyFill="1" applyBorder="1" applyAlignment="1">
      <alignment horizontal="right" vertical="center" wrapText="1"/>
    </xf>
    <xf numFmtId="0" fontId="0" fillId="57" borderId="29" xfId="0" applyFont="1" applyFill="1" applyBorder="1" applyAlignment="1">
      <alignment horizontal="left" vertical="center" wrapText="1"/>
    </xf>
    <xf numFmtId="0" fontId="0" fillId="57" borderId="29" xfId="0" applyFont="1" applyFill="1" applyBorder="1" applyAlignment="1">
      <alignment horizontal="center" vertical="center" wrapText="1"/>
    </xf>
    <xf numFmtId="2" fontId="0" fillId="0" borderId="29" xfId="0" applyNumberFormat="1" applyFont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 wrapText="1"/>
    </xf>
    <xf numFmtId="164" fontId="0" fillId="0" borderId="29" xfId="0" applyNumberFormat="1" applyFont="1" applyBorder="1" applyAlignment="1">
      <alignment horizontal="right" vertical="center" wrapText="1"/>
    </xf>
    <xf numFmtId="164" fontId="0" fillId="0" borderId="29" xfId="0" applyNumberFormat="1" applyFont="1" applyFill="1" applyBorder="1" applyAlignment="1">
      <alignment horizontal="right" vertical="center" wrapText="1"/>
    </xf>
    <xf numFmtId="2" fontId="0" fillId="10" borderId="29" xfId="0" applyNumberFormat="1" applyFont="1" applyFill="1" applyBorder="1" applyAlignment="1">
      <alignment horizontal="center" vertical="center" wrapText="1"/>
    </xf>
    <xf numFmtId="2" fontId="0" fillId="10" borderId="29" xfId="118" applyNumberFormat="1" applyFont="1" applyFill="1" applyBorder="1" applyAlignment="1">
      <alignment horizontal="center" vertical="center"/>
      <protection/>
    </xf>
    <xf numFmtId="2" fontId="0" fillId="10" borderId="29" xfId="0" applyNumberFormat="1" applyFill="1" applyBorder="1" applyAlignment="1">
      <alignment horizontal="right" vertical="center" wrapText="1"/>
    </xf>
    <xf numFmtId="0" fontId="0" fillId="57" borderId="29" xfId="0" applyFont="1" applyFill="1" applyBorder="1" applyAlignment="1">
      <alignment horizontal="left" vertical="center" wrapText="1"/>
    </xf>
    <xf numFmtId="0" fontId="0" fillId="57" borderId="29" xfId="0" applyFont="1" applyFill="1" applyBorder="1" applyAlignment="1">
      <alignment horizontal="right" vertical="center" wrapText="1"/>
    </xf>
    <xf numFmtId="0" fontId="0" fillId="57" borderId="29" xfId="0" applyFont="1" applyFill="1" applyBorder="1" applyAlignment="1">
      <alignment horizontal="center" vertical="center" wrapText="1"/>
    </xf>
    <xf numFmtId="2" fontId="0" fillId="57" borderId="29" xfId="0" applyNumberFormat="1" applyFont="1" applyFill="1" applyBorder="1" applyAlignment="1">
      <alignment horizontal="center" vertical="center" wrapText="1"/>
    </xf>
    <xf numFmtId="0" fontId="0" fillId="57" borderId="29" xfId="0" applyFill="1" applyBorder="1" applyAlignment="1">
      <alignment horizontal="left" vertical="center" wrapText="1"/>
    </xf>
    <xf numFmtId="0" fontId="0" fillId="57" borderId="29" xfId="0" applyFill="1" applyBorder="1" applyAlignment="1">
      <alignment horizontal="center" vertical="center" wrapText="1"/>
    </xf>
    <xf numFmtId="2" fontId="7" fillId="10" borderId="29" xfId="0" applyNumberFormat="1" applyFont="1" applyFill="1" applyBorder="1" applyAlignment="1">
      <alignment horizontal="right" vertical="center" wrapText="1"/>
    </xf>
    <xf numFmtId="0" fontId="7" fillId="10" borderId="29" xfId="0" applyFont="1" applyFill="1" applyBorder="1" applyAlignment="1">
      <alignment horizontal="center" vertical="center" wrapText="1"/>
    </xf>
    <xf numFmtId="165" fontId="7" fillId="10" borderId="29" xfId="0" applyNumberFormat="1" applyFont="1" applyFill="1" applyBorder="1" applyAlignment="1">
      <alignment horizontal="center" vertical="center" wrapText="1"/>
    </xf>
    <xf numFmtId="2" fontId="0" fillId="10" borderId="29" xfId="0" applyNumberFormat="1" applyFill="1" applyBorder="1" applyAlignment="1">
      <alignment horizontal="center" vertical="center" wrapText="1"/>
    </xf>
    <xf numFmtId="2" fontId="7" fillId="10" borderId="29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5" fillId="10" borderId="29" xfId="0" applyFont="1" applyFill="1" applyBorder="1" applyAlignment="1">
      <alignment horizontal="center" vertical="center"/>
    </xf>
    <xf numFmtId="0" fontId="0" fillId="57" borderId="29" xfId="0" applyFont="1" applyFill="1" applyBorder="1" applyAlignment="1">
      <alignment horizontal="left" vertical="center" wrapText="1"/>
    </xf>
    <xf numFmtId="0" fontId="0" fillId="57" borderId="29" xfId="0" applyFont="1" applyFill="1" applyBorder="1" applyAlignment="1">
      <alignment horizontal="center" vertical="center" wrapText="1"/>
    </xf>
    <xf numFmtId="0" fontId="0" fillId="57" borderId="29" xfId="0" applyFont="1" applyFill="1" applyBorder="1" applyAlignment="1">
      <alignment horizontal="center" vertical="center" wrapText="1"/>
    </xf>
    <xf numFmtId="2" fontId="0" fillId="0" borderId="29" xfId="0" applyNumberFormat="1" applyFont="1" applyBorder="1" applyAlignment="1">
      <alignment horizontal="center" vertical="center" wrapText="1"/>
    </xf>
    <xf numFmtId="164" fontId="0" fillId="0" borderId="29" xfId="0" applyNumberFormat="1" applyFont="1" applyBorder="1" applyAlignment="1">
      <alignment horizontal="right" vertical="center" wrapText="1"/>
    </xf>
    <xf numFmtId="2" fontId="0" fillId="10" borderId="29" xfId="0" applyNumberFormat="1" applyFont="1" applyFill="1" applyBorder="1" applyAlignment="1">
      <alignment horizontal="center" vertical="center" wrapText="1"/>
    </xf>
    <xf numFmtId="2" fontId="0" fillId="10" borderId="29" xfId="118" applyNumberFormat="1" applyFont="1" applyFill="1" applyBorder="1" applyAlignment="1">
      <alignment horizontal="center" vertical="center"/>
      <protection/>
    </xf>
    <xf numFmtId="2" fontId="0" fillId="57" borderId="2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105" applyAlignment="1">
      <alignment horizontal="center" vertical="center"/>
      <protection/>
    </xf>
    <xf numFmtId="0" fontId="0" fillId="0" borderId="0" xfId="106" applyFont="1" applyAlignment="1">
      <alignment vertical="center"/>
      <protection/>
    </xf>
    <xf numFmtId="0" fontId="0" fillId="0" borderId="0" xfId="105" applyFont="1" applyAlignment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0" fontId="0" fillId="57" borderId="29" xfId="0" applyFont="1" applyFill="1" applyBorder="1" applyAlignment="1">
      <alignment horizontal="left" vertical="center" wrapText="1"/>
    </xf>
    <xf numFmtId="0" fontId="3" fillId="55" borderId="34" xfId="0" applyFont="1" applyFill="1" applyBorder="1" applyAlignment="1">
      <alignment horizontal="center" vertical="center" wrapText="1"/>
    </xf>
    <xf numFmtId="0" fontId="3" fillId="55" borderId="35" xfId="0" applyFont="1" applyFill="1" applyBorder="1" applyAlignment="1">
      <alignment horizontal="center" vertical="center" wrapText="1"/>
    </xf>
    <xf numFmtId="0" fontId="3" fillId="55" borderId="36" xfId="0" applyFont="1" applyFill="1" applyBorder="1" applyAlignment="1">
      <alignment horizontal="center" vertical="center" wrapText="1"/>
    </xf>
    <xf numFmtId="0" fontId="4" fillId="26" borderId="33" xfId="0" applyFont="1" applyFill="1" applyBorder="1" applyAlignment="1">
      <alignment horizontal="left" vertical="top" wrapText="1"/>
    </xf>
    <xf numFmtId="0" fontId="4" fillId="26" borderId="31" xfId="0" applyFont="1" applyFill="1" applyBorder="1" applyAlignment="1">
      <alignment horizontal="left" vertical="top" wrapText="1"/>
    </xf>
    <xf numFmtId="2" fontId="2" fillId="0" borderId="23" xfId="0" applyNumberFormat="1" applyFont="1" applyBorder="1" applyAlignment="1">
      <alignment horizontal="right" vertical="center" wrapText="1"/>
    </xf>
    <xf numFmtId="2" fontId="2" fillId="0" borderId="24" xfId="0" applyNumberFormat="1" applyFont="1" applyBorder="1" applyAlignment="1">
      <alignment horizontal="right" vertical="center" wrapText="1"/>
    </xf>
    <xf numFmtId="2" fontId="2" fillId="0" borderId="25" xfId="0" applyNumberFormat="1" applyFont="1" applyBorder="1" applyAlignment="1">
      <alignment horizontal="right" vertical="center" wrapText="1"/>
    </xf>
    <xf numFmtId="0" fontId="3" fillId="55" borderId="37" xfId="0" applyFont="1" applyFill="1" applyBorder="1" applyAlignment="1">
      <alignment horizontal="center" vertical="center" wrapText="1"/>
    </xf>
    <xf numFmtId="0" fontId="3" fillId="55" borderId="38" xfId="0" applyFont="1" applyFill="1" applyBorder="1" applyAlignment="1">
      <alignment horizontal="center" vertical="center" wrapText="1"/>
    </xf>
    <xf numFmtId="0" fontId="3" fillId="55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8" fillId="0" borderId="39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104" applyFont="1" applyAlignment="1">
      <alignment horizontal="left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137">
    <cellStyle name="Normal" xfId="0"/>
    <cellStyle name="1. 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20% no 1. izcēluma" xfId="29"/>
    <cellStyle name="20% no 2. izcēluma" xfId="30"/>
    <cellStyle name="20% no 3. izcēluma" xfId="31"/>
    <cellStyle name="20% no 4. izcēluma" xfId="32"/>
    <cellStyle name="20% no 5. izcēluma" xfId="33"/>
    <cellStyle name="20% no 6. izcēluma" xfId="34"/>
    <cellStyle name="3. izcēlums " xfId="35"/>
    <cellStyle name="4. izcēlums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Акцент1" xfId="43"/>
    <cellStyle name="40% - Акцент2" xfId="44"/>
    <cellStyle name="40% - Акцент3" xfId="45"/>
    <cellStyle name="40% - Акцент4" xfId="46"/>
    <cellStyle name="40% - Акцент5" xfId="47"/>
    <cellStyle name="40% - Акцент6" xfId="48"/>
    <cellStyle name="40% no 1. izcēluma" xfId="49"/>
    <cellStyle name="40% no 2. izcēluma" xfId="50"/>
    <cellStyle name="40% no 3. izcēluma" xfId="51"/>
    <cellStyle name="40% no 4. izcēluma" xfId="52"/>
    <cellStyle name="40% no 5. izcēluma" xfId="53"/>
    <cellStyle name="40% no 6. izcēluma" xfId="54"/>
    <cellStyle name="5. izcēlums" xfId="55"/>
    <cellStyle name="6. izcēlums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60% no 1. izcēluma" xfId="69"/>
    <cellStyle name="60% no 2. izcēluma" xfId="70"/>
    <cellStyle name="60% no 3. izcēluma" xfId="71"/>
    <cellStyle name="60% no 4. izcēluma" xfId="72"/>
    <cellStyle name="60% no 5. izcēluma" xfId="73"/>
    <cellStyle name="60% no 6. izcēluma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Aprēķināšana" xfId="81"/>
    <cellStyle name="Bad" xfId="82"/>
    <cellStyle name="Brīdinājuma teksts" xfId="83"/>
    <cellStyle name="Calculation" xfId="84"/>
    <cellStyle name="Check Cell" xfId="85"/>
    <cellStyle name="Comma" xfId="86"/>
    <cellStyle name="Comma [0]" xfId="87"/>
    <cellStyle name="Currency" xfId="88"/>
    <cellStyle name="Currency [0]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Ievade" xfId="96"/>
    <cellStyle name="Input" xfId="97"/>
    <cellStyle name="Izvade" xfId="98"/>
    <cellStyle name="Kopsumma" xfId="99"/>
    <cellStyle name="Labs" xfId="100"/>
    <cellStyle name="Linked Cell" xfId="101"/>
    <cellStyle name="Neitrāls" xfId="102"/>
    <cellStyle name="Neutral" xfId="103"/>
    <cellStyle name="Normal 2" xfId="104"/>
    <cellStyle name="Normal_elektro 7-1 7-2 9" xfId="105"/>
    <cellStyle name="Normal_Sheet1" xfId="106"/>
    <cellStyle name="Nosaukums" xfId="107"/>
    <cellStyle name="Note" xfId="108"/>
    <cellStyle name="Output" xfId="109"/>
    <cellStyle name="Parastais_Darba apmaksas princips" xfId="110"/>
    <cellStyle name="Parastais_Tame" xfId="111"/>
    <cellStyle name="Paskaidrojošs teksts" xfId="112"/>
    <cellStyle name="Pārbaudes šūna" xfId="113"/>
    <cellStyle name="Percent" xfId="114"/>
    <cellStyle name="Piezīme" xfId="115"/>
    <cellStyle name="Saistītā šūna" xfId="116"/>
    <cellStyle name="Slikts" xfId="117"/>
    <cellStyle name="Style 1" xfId="118"/>
    <cellStyle name="Title" xfId="119"/>
    <cellStyle name="Total" xfId="120"/>
    <cellStyle name="Virsraksts 1" xfId="121"/>
    <cellStyle name="Virsraksts 2" xfId="122"/>
    <cellStyle name="Virsraksts 3" xfId="123"/>
    <cellStyle name="Virsraksts 4" xfId="124"/>
    <cellStyle name="Warning Text" xfId="125"/>
    <cellStyle name="Акцент1" xfId="126"/>
    <cellStyle name="Акцент2" xfId="127"/>
    <cellStyle name="Акцент3" xfId="128"/>
    <cellStyle name="Акцент4" xfId="129"/>
    <cellStyle name="Акцент5" xfId="130"/>
    <cellStyle name="Акцент6" xfId="131"/>
    <cellStyle name="Ввод " xfId="132"/>
    <cellStyle name="Вывод" xfId="133"/>
    <cellStyle name="Вычисление" xfId="134"/>
    <cellStyle name="Денежный 2" xfId="135"/>
    <cellStyle name="Заголовок 1" xfId="136"/>
    <cellStyle name="Заголовок 2" xfId="137"/>
    <cellStyle name="Заголовок 3" xfId="138"/>
    <cellStyle name="Заголовок 4" xfId="139"/>
    <cellStyle name="Итог" xfId="140"/>
    <cellStyle name="Контрольная ячейка" xfId="141"/>
    <cellStyle name="Название" xfId="142"/>
    <cellStyle name="Нейтральный" xfId="143"/>
    <cellStyle name="Обычный 2" xfId="144"/>
    <cellStyle name="Плохой" xfId="145"/>
    <cellStyle name="Пояснение" xfId="146"/>
    <cellStyle name="Примечание" xfId="147"/>
    <cellStyle name="Связанная ячейка" xfId="148"/>
    <cellStyle name="Текст предупреждения" xfId="149"/>
    <cellStyle name="Хороший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42"/>
  <sheetViews>
    <sheetView showZeros="0" tabSelected="1" view="pageBreakPreview" zoomScaleSheetLayoutView="100" zoomScalePageLayoutView="0" workbookViewId="0" topLeftCell="A1">
      <selection activeCell="A2" sqref="A2:P2"/>
    </sheetView>
  </sheetViews>
  <sheetFormatPr defaultColWidth="9.140625" defaultRowHeight="12.75"/>
  <cols>
    <col min="1" max="1" width="4.57421875" style="2" customWidth="1"/>
    <col min="2" max="2" width="5.7109375" style="2" customWidth="1"/>
    <col min="3" max="3" width="41.140625" style="2" customWidth="1"/>
    <col min="4" max="4" width="5.7109375" style="2" customWidth="1"/>
    <col min="5" max="5" width="7.57421875" style="2" bestFit="1" customWidth="1"/>
    <col min="6" max="6" width="6.8515625" style="2" customWidth="1"/>
    <col min="7" max="7" width="7.57421875" style="2" customWidth="1"/>
    <col min="8" max="8" width="7.8515625" style="2" customWidth="1"/>
    <col min="9" max="9" width="8.7109375" style="2" customWidth="1"/>
    <col min="10" max="10" width="8.8515625" style="2" customWidth="1"/>
    <col min="11" max="11" width="8.421875" style="2" customWidth="1"/>
    <col min="12" max="12" width="8.140625" style="2" customWidth="1"/>
    <col min="13" max="13" width="9.28125" style="2" customWidth="1"/>
    <col min="14" max="14" width="9.57421875" style="2" customWidth="1"/>
    <col min="15" max="15" width="9.28125" style="2" customWidth="1"/>
    <col min="16" max="16" width="9.421875" style="2" customWidth="1"/>
    <col min="17" max="16384" width="9.140625" style="2" customWidth="1"/>
  </cols>
  <sheetData>
    <row r="1" spans="1:16" s="1" customFormat="1" ht="14.25">
      <c r="A1" s="101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s="1" customFormat="1" ht="14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s="1" customFormat="1" ht="12.75" customHeight="1">
      <c r="A3" s="21"/>
      <c r="B3" s="103" t="s">
        <v>56</v>
      </c>
      <c r="C3" s="103"/>
      <c r="D3" s="104" t="s">
        <v>61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s="1" customFormat="1" ht="13.5" customHeight="1">
      <c r="A4" s="21"/>
      <c r="B4" s="105" t="s">
        <v>57</v>
      </c>
      <c r="C4" s="105"/>
      <c r="D4" s="106" t="s">
        <v>58</v>
      </c>
      <c r="E4" s="106"/>
      <c r="F4" s="106"/>
      <c r="G4" s="106"/>
      <c r="H4" s="106"/>
      <c r="I4" s="106"/>
      <c r="J4" s="106"/>
      <c r="K4" s="106"/>
      <c r="L4" s="106"/>
      <c r="M4" s="106"/>
      <c r="N4" s="81"/>
      <c r="O4" s="81"/>
      <c r="P4" s="81"/>
    </row>
    <row r="5" spans="1:16" s="1" customFormat="1" ht="12.75">
      <c r="A5" s="82"/>
      <c r="B5" s="84"/>
      <c r="C5" s="85"/>
      <c r="D5" s="85"/>
      <c r="E5" s="85"/>
      <c r="F5" s="85"/>
      <c r="G5" s="85"/>
      <c r="H5" s="85"/>
      <c r="I5" s="85"/>
      <c r="J5" s="98"/>
      <c r="K5" s="98"/>
      <c r="L5" s="98"/>
      <c r="M5" s="98"/>
      <c r="N5" s="99"/>
      <c r="O5" s="100"/>
      <c r="P5" s="83"/>
    </row>
    <row r="6" spans="1:16" ht="12.75" customHeight="1">
      <c r="A6" s="95" t="s">
        <v>0</v>
      </c>
      <c r="B6" s="87" t="s">
        <v>1</v>
      </c>
      <c r="C6" s="87" t="s">
        <v>2</v>
      </c>
      <c r="D6" s="87" t="s">
        <v>3</v>
      </c>
      <c r="E6" s="87" t="s">
        <v>4</v>
      </c>
      <c r="F6" s="87" t="s">
        <v>5</v>
      </c>
      <c r="G6" s="87"/>
      <c r="H6" s="87"/>
      <c r="I6" s="87"/>
      <c r="J6" s="87"/>
      <c r="K6" s="87"/>
      <c r="L6" s="87" t="s">
        <v>6</v>
      </c>
      <c r="M6" s="87"/>
      <c r="N6" s="87"/>
      <c r="O6" s="87"/>
      <c r="P6" s="88" t="s">
        <v>7</v>
      </c>
    </row>
    <row r="7" spans="1:16" ht="52.5" customHeight="1">
      <c r="A7" s="96"/>
      <c r="B7" s="97"/>
      <c r="C7" s="97"/>
      <c r="D7" s="97"/>
      <c r="E7" s="97"/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10</v>
      </c>
      <c r="N7" s="3" t="s">
        <v>11</v>
      </c>
      <c r="O7" s="3" t="s">
        <v>12</v>
      </c>
      <c r="P7" s="89"/>
    </row>
    <row r="8" spans="1:16" ht="12.75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6">
        <v>16</v>
      </c>
    </row>
    <row r="9" spans="1:16" ht="12.75" customHeight="1">
      <c r="A9" s="90" t="s">
        <v>42</v>
      </c>
      <c r="B9" s="91"/>
      <c r="C9" s="91"/>
      <c r="D9" s="43"/>
      <c r="E9" s="44"/>
      <c r="F9" s="45"/>
      <c r="G9" s="46"/>
      <c r="H9" s="47"/>
      <c r="I9" s="48"/>
      <c r="J9" s="48"/>
      <c r="K9" s="46"/>
      <c r="L9" s="49"/>
      <c r="M9" s="50"/>
      <c r="N9" s="50"/>
      <c r="O9" s="50"/>
      <c r="P9" s="46"/>
    </row>
    <row r="10" spans="1:256" ht="42.75" customHeight="1">
      <c r="A10" s="40">
        <v>1</v>
      </c>
      <c r="B10" s="41"/>
      <c r="C10" s="51" t="s">
        <v>45</v>
      </c>
      <c r="D10" s="52" t="s">
        <v>15</v>
      </c>
      <c r="E10" s="52">
        <v>40</v>
      </c>
      <c r="F10" s="53"/>
      <c r="G10" s="54"/>
      <c r="H10" s="55"/>
      <c r="I10" s="56"/>
      <c r="J10" s="55"/>
      <c r="K10" s="57"/>
      <c r="L10" s="58"/>
      <c r="M10" s="58"/>
      <c r="N10" s="58"/>
      <c r="O10" s="58"/>
      <c r="P10" s="58"/>
      <c r="Q10" s="26"/>
      <c r="R10" s="27"/>
      <c r="S10" s="28"/>
      <c r="T10" s="29"/>
      <c r="U10" s="29"/>
      <c r="V10" s="30"/>
      <c r="W10" s="31"/>
      <c r="X10" s="32"/>
      <c r="Y10" s="33"/>
      <c r="Z10" s="32"/>
      <c r="AA10" s="34"/>
      <c r="AB10" s="35">
        <f>U10*V10</f>
        <v>0</v>
      </c>
      <c r="AC10" s="25">
        <f>U10*X10</f>
        <v>0</v>
      </c>
      <c r="AD10" s="15">
        <f>Y10*U10</f>
        <v>0</v>
      </c>
      <c r="AE10" s="15">
        <f>U10*Z10</f>
        <v>0</v>
      </c>
      <c r="AF10" s="16">
        <f>SUM(AC10:AE10)</f>
        <v>0</v>
      </c>
      <c r="AG10" s="7">
        <v>16</v>
      </c>
      <c r="AH10" s="8"/>
      <c r="AI10" s="17" t="s">
        <v>44</v>
      </c>
      <c r="AJ10" s="18" t="s">
        <v>15</v>
      </c>
      <c r="AK10" s="19">
        <v>10</v>
      </c>
      <c r="AL10" s="9">
        <f>AN10/AM10</f>
        <v>3</v>
      </c>
      <c r="AM10" s="10">
        <v>2</v>
      </c>
      <c r="AN10" s="11">
        <v>6</v>
      </c>
      <c r="AO10" s="20"/>
      <c r="AP10" s="12"/>
      <c r="AQ10" s="13">
        <f>SUM(AN10:AP10)</f>
        <v>6</v>
      </c>
      <c r="AR10" s="14">
        <f>AK10*AL10</f>
        <v>30</v>
      </c>
      <c r="AS10" s="15">
        <f>AK10*AN10</f>
        <v>60</v>
      </c>
      <c r="AT10" s="15">
        <f>AO10*AK10</f>
        <v>0</v>
      </c>
      <c r="AU10" s="15">
        <f>AK10*AP10</f>
        <v>0</v>
      </c>
      <c r="AV10" s="16">
        <f>SUM(AS10:AU10)</f>
        <v>60</v>
      </c>
      <c r="AW10" s="7">
        <v>16</v>
      </c>
      <c r="AX10" s="8"/>
      <c r="AY10" s="17" t="s">
        <v>44</v>
      </c>
      <c r="AZ10" s="18" t="s">
        <v>15</v>
      </c>
      <c r="BA10" s="19">
        <v>10</v>
      </c>
      <c r="BB10" s="9">
        <f>BD10/BC10</f>
        <v>3</v>
      </c>
      <c r="BC10" s="10">
        <v>2</v>
      </c>
      <c r="BD10" s="11">
        <v>6</v>
      </c>
      <c r="BE10" s="20"/>
      <c r="BF10" s="12"/>
      <c r="BG10" s="13">
        <f>SUM(BD10:BF10)</f>
        <v>6</v>
      </c>
      <c r="BH10" s="14">
        <f>BA10*BB10</f>
        <v>30</v>
      </c>
      <c r="BI10" s="15">
        <f>BA10*BD10</f>
        <v>60</v>
      </c>
      <c r="BJ10" s="15">
        <f>BE10*BA10</f>
        <v>0</v>
      </c>
      <c r="BK10" s="15">
        <f>BA10*BF10</f>
        <v>0</v>
      </c>
      <c r="BL10" s="16">
        <f>SUM(BI10:BK10)</f>
        <v>60</v>
      </c>
      <c r="BM10" s="7">
        <v>16</v>
      </c>
      <c r="BN10" s="8"/>
      <c r="BO10" s="17" t="s">
        <v>44</v>
      </c>
      <c r="BP10" s="18" t="s">
        <v>15</v>
      </c>
      <c r="BQ10" s="19">
        <v>10</v>
      </c>
      <c r="BR10" s="9">
        <f>BT10/BS10</f>
        <v>3</v>
      </c>
      <c r="BS10" s="10">
        <v>2</v>
      </c>
      <c r="BT10" s="11">
        <v>6</v>
      </c>
      <c r="BU10" s="20"/>
      <c r="BV10" s="12"/>
      <c r="BW10" s="13">
        <f>SUM(BT10:BV10)</f>
        <v>6</v>
      </c>
      <c r="BX10" s="14">
        <f>BQ10*BR10</f>
        <v>30</v>
      </c>
      <c r="BY10" s="15">
        <f>BQ10*BT10</f>
        <v>60</v>
      </c>
      <c r="BZ10" s="15">
        <f>BU10*BQ10</f>
        <v>0</v>
      </c>
      <c r="CA10" s="15">
        <f>BQ10*BV10</f>
        <v>0</v>
      </c>
      <c r="CB10" s="16">
        <f>SUM(BY10:CA10)</f>
        <v>60</v>
      </c>
      <c r="CC10" s="7">
        <v>16</v>
      </c>
      <c r="CD10" s="8"/>
      <c r="CE10" s="17" t="s">
        <v>44</v>
      </c>
      <c r="CF10" s="18" t="s">
        <v>15</v>
      </c>
      <c r="CG10" s="19">
        <v>10</v>
      </c>
      <c r="CH10" s="9">
        <f>CJ10/CI10</f>
        <v>3</v>
      </c>
      <c r="CI10" s="10">
        <v>2</v>
      </c>
      <c r="CJ10" s="11">
        <v>6</v>
      </c>
      <c r="CK10" s="20"/>
      <c r="CL10" s="12"/>
      <c r="CM10" s="13">
        <f>SUM(CJ10:CL10)</f>
        <v>6</v>
      </c>
      <c r="CN10" s="14">
        <f>CG10*CH10</f>
        <v>30</v>
      </c>
      <c r="CO10" s="15">
        <f>CG10*CJ10</f>
        <v>60</v>
      </c>
      <c r="CP10" s="15">
        <f>CK10*CG10</f>
        <v>0</v>
      </c>
      <c r="CQ10" s="15">
        <f>CG10*CL10</f>
        <v>0</v>
      </c>
      <c r="CR10" s="16">
        <f>SUM(CO10:CQ10)</f>
        <v>60</v>
      </c>
      <c r="CS10" s="7">
        <v>16</v>
      </c>
      <c r="CT10" s="8"/>
      <c r="CU10" s="17" t="s">
        <v>44</v>
      </c>
      <c r="CV10" s="18" t="s">
        <v>15</v>
      </c>
      <c r="CW10" s="19">
        <v>10</v>
      </c>
      <c r="CX10" s="9">
        <f>CZ10/CY10</f>
        <v>3</v>
      </c>
      <c r="CY10" s="10">
        <v>2</v>
      </c>
      <c r="CZ10" s="11">
        <v>6</v>
      </c>
      <c r="DA10" s="20"/>
      <c r="DB10" s="12"/>
      <c r="DC10" s="13">
        <f>SUM(CZ10:DB10)</f>
        <v>6</v>
      </c>
      <c r="DD10" s="14">
        <f>CW10*CX10</f>
        <v>30</v>
      </c>
      <c r="DE10" s="15">
        <f>CW10*CZ10</f>
        <v>60</v>
      </c>
      <c r="DF10" s="15">
        <f>DA10*CW10</f>
        <v>0</v>
      </c>
      <c r="DG10" s="15">
        <f>CW10*DB10</f>
        <v>0</v>
      </c>
      <c r="DH10" s="16">
        <f>SUM(DE10:DG10)</f>
        <v>60</v>
      </c>
      <c r="DI10" s="7">
        <v>16</v>
      </c>
      <c r="DJ10" s="8"/>
      <c r="DK10" s="17" t="s">
        <v>44</v>
      </c>
      <c r="DL10" s="18" t="s">
        <v>15</v>
      </c>
      <c r="DM10" s="19">
        <v>10</v>
      </c>
      <c r="DN10" s="9">
        <f>DP10/DO10</f>
        <v>3</v>
      </c>
      <c r="DO10" s="10">
        <v>2</v>
      </c>
      <c r="DP10" s="11">
        <v>6</v>
      </c>
      <c r="DQ10" s="20"/>
      <c r="DR10" s="12"/>
      <c r="DS10" s="13">
        <f>SUM(DP10:DR10)</f>
        <v>6</v>
      </c>
      <c r="DT10" s="14">
        <f>DM10*DN10</f>
        <v>30</v>
      </c>
      <c r="DU10" s="15">
        <f>DM10*DP10</f>
        <v>60</v>
      </c>
      <c r="DV10" s="15">
        <f>DQ10*DM10</f>
        <v>0</v>
      </c>
      <c r="DW10" s="15">
        <f>DM10*DR10</f>
        <v>0</v>
      </c>
      <c r="DX10" s="16">
        <f>SUM(DU10:DW10)</f>
        <v>60</v>
      </c>
      <c r="DY10" s="7">
        <v>16</v>
      </c>
      <c r="DZ10" s="8"/>
      <c r="EA10" s="17" t="s">
        <v>44</v>
      </c>
      <c r="EB10" s="18" t="s">
        <v>15</v>
      </c>
      <c r="EC10" s="19">
        <v>10</v>
      </c>
      <c r="ED10" s="9">
        <f>EF10/EE10</f>
        <v>3</v>
      </c>
      <c r="EE10" s="10">
        <v>2</v>
      </c>
      <c r="EF10" s="11">
        <v>6</v>
      </c>
      <c r="EG10" s="20"/>
      <c r="EH10" s="12"/>
      <c r="EI10" s="13">
        <f>SUM(EF10:EH10)</f>
        <v>6</v>
      </c>
      <c r="EJ10" s="14">
        <f>EC10*ED10</f>
        <v>30</v>
      </c>
      <c r="EK10" s="15">
        <f>EC10*EF10</f>
        <v>60</v>
      </c>
      <c r="EL10" s="15">
        <f>EG10*EC10</f>
        <v>0</v>
      </c>
      <c r="EM10" s="15">
        <f>EC10*EH10</f>
        <v>0</v>
      </c>
      <c r="EN10" s="16">
        <f>SUM(EK10:EM10)</f>
        <v>60</v>
      </c>
      <c r="EO10" s="7">
        <v>16</v>
      </c>
      <c r="EP10" s="8"/>
      <c r="EQ10" s="17" t="s">
        <v>44</v>
      </c>
      <c r="ER10" s="18" t="s">
        <v>15</v>
      </c>
      <c r="ES10" s="19">
        <v>10</v>
      </c>
      <c r="ET10" s="9">
        <f>EV10/EU10</f>
        <v>3</v>
      </c>
      <c r="EU10" s="10">
        <v>2</v>
      </c>
      <c r="EV10" s="11">
        <v>6</v>
      </c>
      <c r="EW10" s="20"/>
      <c r="EX10" s="12"/>
      <c r="EY10" s="13">
        <f>SUM(EV10:EX10)</f>
        <v>6</v>
      </c>
      <c r="EZ10" s="14">
        <f>ES10*ET10</f>
        <v>30</v>
      </c>
      <c r="FA10" s="15">
        <f>ES10*EV10</f>
        <v>60</v>
      </c>
      <c r="FB10" s="15">
        <f>EW10*ES10</f>
        <v>0</v>
      </c>
      <c r="FC10" s="15">
        <f>ES10*EX10</f>
        <v>0</v>
      </c>
      <c r="FD10" s="16">
        <f>SUM(FA10:FC10)</f>
        <v>60</v>
      </c>
      <c r="FE10" s="7">
        <v>16</v>
      </c>
      <c r="FF10" s="8"/>
      <c r="FG10" s="17" t="s">
        <v>44</v>
      </c>
      <c r="FH10" s="18" t="s">
        <v>15</v>
      </c>
      <c r="FI10" s="19">
        <v>10</v>
      </c>
      <c r="FJ10" s="9">
        <f>FL10/FK10</f>
        <v>3</v>
      </c>
      <c r="FK10" s="10">
        <v>2</v>
      </c>
      <c r="FL10" s="11">
        <v>6</v>
      </c>
      <c r="FM10" s="20"/>
      <c r="FN10" s="12"/>
      <c r="FO10" s="13">
        <f>SUM(FL10:FN10)</f>
        <v>6</v>
      </c>
      <c r="FP10" s="14">
        <f>FI10*FJ10</f>
        <v>30</v>
      </c>
      <c r="FQ10" s="15">
        <f>FI10*FL10</f>
        <v>60</v>
      </c>
      <c r="FR10" s="15">
        <f>FM10*FI10</f>
        <v>0</v>
      </c>
      <c r="FS10" s="15">
        <f>FI10*FN10</f>
        <v>0</v>
      </c>
      <c r="FT10" s="16">
        <f>SUM(FQ10:FS10)</f>
        <v>60</v>
      </c>
      <c r="FU10" s="7">
        <v>16</v>
      </c>
      <c r="FV10" s="8"/>
      <c r="FW10" s="17" t="s">
        <v>44</v>
      </c>
      <c r="FX10" s="18" t="s">
        <v>15</v>
      </c>
      <c r="FY10" s="19">
        <v>10</v>
      </c>
      <c r="FZ10" s="9">
        <f>GB10/GA10</f>
        <v>3</v>
      </c>
      <c r="GA10" s="10">
        <v>2</v>
      </c>
      <c r="GB10" s="11">
        <v>6</v>
      </c>
      <c r="GC10" s="20"/>
      <c r="GD10" s="12"/>
      <c r="GE10" s="13">
        <f>SUM(GB10:GD10)</f>
        <v>6</v>
      </c>
      <c r="GF10" s="14">
        <f>FY10*FZ10</f>
        <v>30</v>
      </c>
      <c r="GG10" s="15">
        <f>FY10*GB10</f>
        <v>60</v>
      </c>
      <c r="GH10" s="15">
        <f>GC10*FY10</f>
        <v>0</v>
      </c>
      <c r="GI10" s="15">
        <f>FY10*GD10</f>
        <v>0</v>
      </c>
      <c r="GJ10" s="16">
        <f>SUM(GG10:GI10)</f>
        <v>60</v>
      </c>
      <c r="GK10" s="7">
        <v>16</v>
      </c>
      <c r="GL10" s="8"/>
      <c r="GM10" s="17" t="s">
        <v>44</v>
      </c>
      <c r="GN10" s="18" t="s">
        <v>15</v>
      </c>
      <c r="GO10" s="19">
        <v>10</v>
      </c>
      <c r="GP10" s="9">
        <f>GR10/GQ10</f>
        <v>3</v>
      </c>
      <c r="GQ10" s="10">
        <v>2</v>
      </c>
      <c r="GR10" s="11">
        <v>6</v>
      </c>
      <c r="GS10" s="20"/>
      <c r="GT10" s="12"/>
      <c r="GU10" s="13">
        <f>SUM(GR10:GT10)</f>
        <v>6</v>
      </c>
      <c r="GV10" s="14">
        <f>GO10*GP10</f>
        <v>30</v>
      </c>
      <c r="GW10" s="15">
        <f>GO10*GR10</f>
        <v>60</v>
      </c>
      <c r="GX10" s="15">
        <f>GS10*GO10</f>
        <v>0</v>
      </c>
      <c r="GY10" s="15">
        <f>GO10*GT10</f>
        <v>0</v>
      </c>
      <c r="GZ10" s="16">
        <f>SUM(GW10:GY10)</f>
        <v>60</v>
      </c>
      <c r="HA10" s="7">
        <v>16</v>
      </c>
      <c r="HB10" s="8"/>
      <c r="HC10" s="17" t="s">
        <v>44</v>
      </c>
      <c r="HD10" s="18" t="s">
        <v>15</v>
      </c>
      <c r="HE10" s="19">
        <v>10</v>
      </c>
      <c r="HF10" s="9">
        <f>HH10/HG10</f>
        <v>3</v>
      </c>
      <c r="HG10" s="10">
        <v>2</v>
      </c>
      <c r="HH10" s="11">
        <v>6</v>
      </c>
      <c r="HI10" s="20"/>
      <c r="HJ10" s="12"/>
      <c r="HK10" s="13">
        <f>SUM(HH10:HJ10)</f>
        <v>6</v>
      </c>
      <c r="HL10" s="14">
        <f>HE10*HF10</f>
        <v>30</v>
      </c>
      <c r="HM10" s="15">
        <f>HE10*HH10</f>
        <v>60</v>
      </c>
      <c r="HN10" s="15">
        <f>HI10*HE10</f>
        <v>0</v>
      </c>
      <c r="HO10" s="15">
        <f>HE10*HJ10</f>
        <v>0</v>
      </c>
      <c r="HP10" s="16">
        <f>SUM(HM10:HO10)</f>
        <v>60</v>
      </c>
      <c r="HQ10" s="7">
        <v>16</v>
      </c>
      <c r="HR10" s="8"/>
      <c r="HS10" s="17" t="s">
        <v>44</v>
      </c>
      <c r="HT10" s="18" t="s">
        <v>15</v>
      </c>
      <c r="HU10" s="19">
        <v>10</v>
      </c>
      <c r="HV10" s="9">
        <f>HX10/HW10</f>
        <v>3</v>
      </c>
      <c r="HW10" s="10">
        <v>2</v>
      </c>
      <c r="HX10" s="11">
        <v>6</v>
      </c>
      <c r="HY10" s="20"/>
      <c r="HZ10" s="12"/>
      <c r="IA10" s="13">
        <f>SUM(HX10:HZ10)</f>
        <v>6</v>
      </c>
      <c r="IB10" s="14">
        <f>HU10*HV10</f>
        <v>30</v>
      </c>
      <c r="IC10" s="15">
        <f>HU10*HX10</f>
        <v>60</v>
      </c>
      <c r="ID10" s="15">
        <f>HY10*HU10</f>
        <v>0</v>
      </c>
      <c r="IE10" s="15">
        <f>HU10*HZ10</f>
        <v>0</v>
      </c>
      <c r="IF10" s="16">
        <f>SUM(IC10:IE10)</f>
        <v>60</v>
      </c>
      <c r="IG10" s="7">
        <v>16</v>
      </c>
      <c r="IH10" s="8"/>
      <c r="II10" s="17" t="s">
        <v>44</v>
      </c>
      <c r="IJ10" s="18" t="s">
        <v>15</v>
      </c>
      <c r="IK10" s="19">
        <v>10</v>
      </c>
      <c r="IL10" s="9">
        <f>IN10/IM10</f>
        <v>3</v>
      </c>
      <c r="IM10" s="10">
        <v>2</v>
      </c>
      <c r="IN10" s="11">
        <v>6</v>
      </c>
      <c r="IO10" s="20"/>
      <c r="IP10" s="12"/>
      <c r="IQ10" s="13">
        <f>SUM(IN10:IP10)</f>
        <v>6</v>
      </c>
      <c r="IR10" s="14">
        <f>IK10*IL10</f>
        <v>30</v>
      </c>
      <c r="IS10" s="15">
        <f>IK10*IN10</f>
        <v>60</v>
      </c>
      <c r="IT10" s="15">
        <f>IO10*IK10</f>
        <v>0</v>
      </c>
      <c r="IU10" s="15">
        <f>IK10*IP10</f>
        <v>0</v>
      </c>
      <c r="IV10" s="16">
        <f>SUM(IS10:IU10)</f>
        <v>60</v>
      </c>
    </row>
    <row r="11" spans="1:16" s="21" customFormat="1" ht="12.75">
      <c r="A11" s="42"/>
      <c r="B11" s="36"/>
      <c r="C11" s="37" t="s">
        <v>46</v>
      </c>
      <c r="D11" s="38" t="s">
        <v>26</v>
      </c>
      <c r="E11" s="38">
        <v>71</v>
      </c>
      <c r="F11" s="59"/>
      <c r="G11" s="59"/>
      <c r="H11" s="37"/>
      <c r="I11" s="37"/>
      <c r="J11" s="37"/>
      <c r="K11" s="59"/>
      <c r="L11" s="39"/>
      <c r="M11" s="39"/>
      <c r="N11" s="39"/>
      <c r="O11" s="39"/>
      <c r="P11" s="39"/>
    </row>
    <row r="12" spans="1:16" s="21" customFormat="1" ht="24">
      <c r="A12" s="42"/>
      <c r="B12" s="36"/>
      <c r="C12" s="37" t="s">
        <v>47</v>
      </c>
      <c r="D12" s="38" t="s">
        <v>48</v>
      </c>
      <c r="E12" s="38">
        <v>0.31</v>
      </c>
      <c r="F12" s="59"/>
      <c r="G12" s="59"/>
      <c r="H12" s="37"/>
      <c r="I12" s="37"/>
      <c r="J12" s="37"/>
      <c r="K12" s="59"/>
      <c r="L12" s="39"/>
      <c r="M12" s="39"/>
      <c r="N12" s="39"/>
      <c r="O12" s="39"/>
      <c r="P12" s="39"/>
    </row>
    <row r="13" spans="1:16" s="21" customFormat="1" ht="12.75">
      <c r="A13" s="42"/>
      <c r="B13" s="36"/>
      <c r="C13" s="37" t="s">
        <v>49</v>
      </c>
      <c r="D13" s="38" t="s">
        <v>15</v>
      </c>
      <c r="E13" s="38">
        <v>80</v>
      </c>
      <c r="F13" s="59"/>
      <c r="G13" s="59"/>
      <c r="H13" s="37"/>
      <c r="I13" s="37"/>
      <c r="J13" s="37"/>
      <c r="K13" s="59"/>
      <c r="L13" s="39"/>
      <c r="M13" s="39"/>
      <c r="N13" s="39"/>
      <c r="O13" s="39"/>
      <c r="P13" s="39"/>
    </row>
    <row r="14" spans="1:16" ht="38.25">
      <c r="A14" s="40">
        <v>3</v>
      </c>
      <c r="B14" s="41"/>
      <c r="C14" s="60" t="s">
        <v>18</v>
      </c>
      <c r="D14" s="52" t="s">
        <v>15</v>
      </c>
      <c r="E14" s="52">
        <v>270</v>
      </c>
      <c r="F14" s="53"/>
      <c r="G14" s="54"/>
      <c r="H14" s="55"/>
      <c r="I14" s="55"/>
      <c r="J14" s="55"/>
      <c r="K14" s="57"/>
      <c r="L14" s="58"/>
      <c r="M14" s="58"/>
      <c r="N14" s="58"/>
      <c r="O14" s="58"/>
      <c r="P14" s="58"/>
    </row>
    <row r="15" spans="1:16" ht="25.5">
      <c r="A15" s="40"/>
      <c r="B15" s="41"/>
      <c r="C15" s="61" t="s">
        <v>19</v>
      </c>
      <c r="D15" s="62" t="s">
        <v>20</v>
      </c>
      <c r="E15" s="63">
        <v>2.7</v>
      </c>
      <c r="F15" s="53"/>
      <c r="G15" s="54"/>
      <c r="H15" s="55"/>
      <c r="I15" s="56"/>
      <c r="J15" s="55"/>
      <c r="K15" s="57"/>
      <c r="L15" s="58"/>
      <c r="M15" s="58"/>
      <c r="N15" s="58"/>
      <c r="O15" s="58"/>
      <c r="P15" s="58"/>
    </row>
    <row r="16" spans="1:16" ht="12.75">
      <c r="A16" s="40"/>
      <c r="B16" s="41"/>
      <c r="C16" s="61" t="s">
        <v>21</v>
      </c>
      <c r="D16" s="62" t="s">
        <v>22</v>
      </c>
      <c r="E16" s="63">
        <v>4000</v>
      </c>
      <c r="F16" s="53"/>
      <c r="G16" s="54"/>
      <c r="H16" s="55"/>
      <c r="I16" s="55"/>
      <c r="J16" s="55"/>
      <c r="K16" s="57"/>
      <c r="L16" s="58"/>
      <c r="M16" s="58"/>
      <c r="N16" s="58"/>
      <c r="O16" s="58"/>
      <c r="P16" s="58"/>
    </row>
    <row r="17" spans="1:16" ht="30" customHeight="1">
      <c r="A17" s="40">
        <v>4</v>
      </c>
      <c r="B17" s="41"/>
      <c r="C17" s="86" t="s">
        <v>59</v>
      </c>
      <c r="D17" s="65" t="s">
        <v>16</v>
      </c>
      <c r="E17" s="52">
        <v>1</v>
      </c>
      <c r="F17" s="53"/>
      <c r="G17" s="54"/>
      <c r="H17" s="55"/>
      <c r="I17" s="55"/>
      <c r="J17" s="55"/>
      <c r="K17" s="57"/>
      <c r="L17" s="58"/>
      <c r="M17" s="58"/>
      <c r="N17" s="58"/>
      <c r="O17" s="58"/>
      <c r="P17" s="58"/>
    </row>
    <row r="18" spans="1:16" ht="12.75">
      <c r="A18" s="71">
        <v>5</v>
      </c>
      <c r="B18" s="72"/>
      <c r="C18" s="73" t="s">
        <v>55</v>
      </c>
      <c r="D18" s="52" t="s">
        <v>15</v>
      </c>
      <c r="E18" s="80">
        <v>12</v>
      </c>
      <c r="F18" s="53"/>
      <c r="G18" s="76"/>
      <c r="H18" s="77"/>
      <c r="I18" s="77"/>
      <c r="J18" s="77"/>
      <c r="K18" s="78"/>
      <c r="L18" s="58"/>
      <c r="M18" s="58"/>
      <c r="N18" s="79"/>
      <c r="O18" s="79"/>
      <c r="P18" s="58"/>
    </row>
    <row r="19" spans="1:16" ht="38.25">
      <c r="A19" s="40">
        <v>6</v>
      </c>
      <c r="B19" s="41"/>
      <c r="C19" s="51" t="s">
        <v>40</v>
      </c>
      <c r="D19" s="52" t="s">
        <v>15</v>
      </c>
      <c r="E19" s="52">
        <v>340</v>
      </c>
      <c r="F19" s="53"/>
      <c r="G19" s="54"/>
      <c r="H19" s="55"/>
      <c r="I19" s="55"/>
      <c r="J19" s="55"/>
      <c r="K19" s="57"/>
      <c r="L19" s="58"/>
      <c r="M19" s="58"/>
      <c r="N19" s="58"/>
      <c r="O19" s="58"/>
      <c r="P19" s="58"/>
    </row>
    <row r="20" spans="1:16" ht="12.75">
      <c r="A20" s="40"/>
      <c r="B20" s="41"/>
      <c r="C20" s="61" t="s">
        <v>53</v>
      </c>
      <c r="D20" s="62" t="s">
        <v>15</v>
      </c>
      <c r="E20" s="63">
        <f>E19*1.09</f>
        <v>370.6</v>
      </c>
      <c r="F20" s="53"/>
      <c r="G20" s="54"/>
      <c r="H20" s="55"/>
      <c r="I20" s="56"/>
      <c r="J20" s="55"/>
      <c r="K20" s="57"/>
      <c r="L20" s="58"/>
      <c r="M20" s="58"/>
      <c r="N20" s="58"/>
      <c r="O20" s="58"/>
      <c r="P20" s="58"/>
    </row>
    <row r="21" spans="1:16" ht="12.75">
      <c r="A21" s="40"/>
      <c r="B21" s="41"/>
      <c r="C21" s="61" t="s">
        <v>21</v>
      </c>
      <c r="D21" s="62" t="s">
        <v>22</v>
      </c>
      <c r="E21" s="63">
        <f>E19*20</f>
        <v>6800</v>
      </c>
      <c r="F21" s="53"/>
      <c r="G21" s="54"/>
      <c r="H21" s="55"/>
      <c r="I21" s="55"/>
      <c r="J21" s="55"/>
      <c r="K21" s="57"/>
      <c r="L21" s="58"/>
      <c r="M21" s="58"/>
      <c r="N21" s="58"/>
      <c r="O21" s="58"/>
      <c r="P21" s="58"/>
    </row>
    <row r="22" spans="1:16" ht="63.75">
      <c r="A22" s="40">
        <v>7</v>
      </c>
      <c r="B22" s="41"/>
      <c r="C22" s="64" t="s">
        <v>54</v>
      </c>
      <c r="D22" s="65" t="s">
        <v>16</v>
      </c>
      <c r="E22" s="63">
        <v>1</v>
      </c>
      <c r="F22" s="53"/>
      <c r="G22" s="54"/>
      <c r="H22" s="55"/>
      <c r="I22" s="55"/>
      <c r="J22" s="55"/>
      <c r="K22" s="57"/>
      <c r="L22" s="58"/>
      <c r="M22" s="58"/>
      <c r="N22" s="58"/>
      <c r="O22" s="58"/>
      <c r="P22" s="58"/>
    </row>
    <row r="23" spans="1:16" ht="12.75">
      <c r="A23" s="40"/>
      <c r="B23" s="41"/>
      <c r="C23" s="61" t="s">
        <v>51</v>
      </c>
      <c r="D23" s="62" t="s">
        <v>22</v>
      </c>
      <c r="E23" s="63">
        <v>15</v>
      </c>
      <c r="F23" s="53"/>
      <c r="G23" s="54"/>
      <c r="H23" s="55"/>
      <c r="I23" s="55"/>
      <c r="J23" s="55"/>
      <c r="K23" s="57"/>
      <c r="L23" s="58"/>
      <c r="M23" s="58"/>
      <c r="N23" s="58"/>
      <c r="O23" s="58"/>
      <c r="P23" s="58"/>
    </row>
    <row r="24" spans="1:16" ht="12.75">
      <c r="A24" s="40"/>
      <c r="B24" s="41"/>
      <c r="C24" s="61" t="s">
        <v>23</v>
      </c>
      <c r="D24" s="62" t="s">
        <v>22</v>
      </c>
      <c r="E24" s="63">
        <v>15</v>
      </c>
      <c r="F24" s="53"/>
      <c r="G24" s="54"/>
      <c r="H24" s="55"/>
      <c r="I24" s="55"/>
      <c r="J24" s="55"/>
      <c r="K24" s="57"/>
      <c r="L24" s="58"/>
      <c r="M24" s="58"/>
      <c r="N24" s="58"/>
      <c r="O24" s="58"/>
      <c r="P24" s="58"/>
    </row>
    <row r="25" spans="1:16" ht="25.5">
      <c r="A25" s="40">
        <v>8</v>
      </c>
      <c r="B25" s="41"/>
      <c r="C25" s="64" t="s">
        <v>41</v>
      </c>
      <c r="D25" s="62" t="s">
        <v>22</v>
      </c>
      <c r="E25" s="63">
        <v>5</v>
      </c>
      <c r="F25" s="53"/>
      <c r="G25" s="54"/>
      <c r="H25" s="55"/>
      <c r="I25" s="55"/>
      <c r="J25" s="55"/>
      <c r="K25" s="57"/>
      <c r="L25" s="58"/>
      <c r="M25" s="58"/>
      <c r="N25" s="58"/>
      <c r="O25" s="58"/>
      <c r="P25" s="58"/>
    </row>
    <row r="26" spans="1:16" ht="12.75">
      <c r="A26" s="40"/>
      <c r="B26" s="41"/>
      <c r="C26" s="61" t="s">
        <v>24</v>
      </c>
      <c r="D26" s="62" t="s">
        <v>22</v>
      </c>
      <c r="E26" s="63">
        <v>5</v>
      </c>
      <c r="F26" s="53"/>
      <c r="G26" s="54"/>
      <c r="H26" s="55"/>
      <c r="I26" s="55"/>
      <c r="J26" s="55"/>
      <c r="K26" s="57"/>
      <c r="L26" s="58"/>
      <c r="M26" s="58"/>
      <c r="N26" s="58"/>
      <c r="O26" s="58"/>
      <c r="P26" s="58"/>
    </row>
    <row r="27" spans="1:16" ht="25.5">
      <c r="A27" s="40">
        <v>9</v>
      </c>
      <c r="B27" s="41"/>
      <c r="C27" s="51" t="s">
        <v>43</v>
      </c>
      <c r="D27" s="52" t="s">
        <v>16</v>
      </c>
      <c r="E27" s="52">
        <v>1</v>
      </c>
      <c r="F27" s="53"/>
      <c r="G27" s="54"/>
      <c r="H27" s="55"/>
      <c r="I27" s="55"/>
      <c r="J27" s="55"/>
      <c r="K27" s="57"/>
      <c r="L27" s="58"/>
      <c r="M27" s="58"/>
      <c r="N27" s="58"/>
      <c r="O27" s="58"/>
      <c r="P27" s="58"/>
    </row>
    <row r="28" spans="1:16" ht="12.75">
      <c r="A28" s="40"/>
      <c r="B28" s="41"/>
      <c r="C28" s="61" t="s">
        <v>25</v>
      </c>
      <c r="D28" s="62" t="s">
        <v>22</v>
      </c>
      <c r="E28" s="63">
        <v>2</v>
      </c>
      <c r="F28" s="53"/>
      <c r="G28" s="54"/>
      <c r="H28" s="55"/>
      <c r="I28" s="55"/>
      <c r="J28" s="55"/>
      <c r="K28" s="57"/>
      <c r="L28" s="58"/>
      <c r="M28" s="58"/>
      <c r="N28" s="58"/>
      <c r="O28" s="58"/>
      <c r="P28" s="58"/>
    </row>
    <row r="29" spans="1:16" ht="25.5">
      <c r="A29" s="40">
        <v>10</v>
      </c>
      <c r="B29" s="41"/>
      <c r="C29" s="64" t="s">
        <v>27</v>
      </c>
      <c r="D29" s="65" t="s">
        <v>15</v>
      </c>
      <c r="E29" s="52">
        <v>350</v>
      </c>
      <c r="F29" s="53"/>
      <c r="G29" s="54"/>
      <c r="H29" s="55"/>
      <c r="I29" s="56"/>
      <c r="J29" s="55"/>
      <c r="K29" s="57"/>
      <c r="L29" s="58"/>
      <c r="M29" s="58"/>
      <c r="N29" s="58"/>
      <c r="O29" s="58"/>
      <c r="P29" s="58"/>
    </row>
    <row r="30" spans="1:16" s="21" customFormat="1" ht="12.75">
      <c r="A30" s="42"/>
      <c r="B30" s="36"/>
      <c r="C30" s="66" t="s">
        <v>28</v>
      </c>
      <c r="D30" s="67" t="s">
        <v>29</v>
      </c>
      <c r="E30" s="68">
        <f>E29*0.2</f>
        <v>70</v>
      </c>
      <c r="F30" s="69"/>
      <c r="G30" s="69"/>
      <c r="H30" s="66"/>
      <c r="I30" s="66"/>
      <c r="J30" s="66"/>
      <c r="K30" s="57"/>
      <c r="L30" s="58"/>
      <c r="M30" s="58"/>
      <c r="N30" s="58"/>
      <c r="O30" s="58"/>
      <c r="P30" s="58"/>
    </row>
    <row r="31" spans="1:16" s="21" customFormat="1" ht="12.75">
      <c r="A31" s="42"/>
      <c r="B31" s="36"/>
      <c r="C31" s="66" t="s">
        <v>30</v>
      </c>
      <c r="D31" s="67" t="s">
        <v>29</v>
      </c>
      <c r="E31" s="67">
        <f>E29*3</f>
        <v>1050</v>
      </c>
      <c r="F31" s="69"/>
      <c r="G31" s="69"/>
      <c r="H31" s="66"/>
      <c r="I31" s="66"/>
      <c r="J31" s="66"/>
      <c r="K31" s="57"/>
      <c r="L31" s="58"/>
      <c r="M31" s="58"/>
      <c r="N31" s="58"/>
      <c r="O31" s="58"/>
      <c r="P31" s="58"/>
    </row>
    <row r="32" spans="1:16" s="21" customFormat="1" ht="12.75">
      <c r="A32" s="42"/>
      <c r="B32" s="36"/>
      <c r="C32" s="66" t="s">
        <v>31</v>
      </c>
      <c r="D32" s="67" t="s">
        <v>26</v>
      </c>
      <c r="E32" s="68">
        <f>E29*0.1</f>
        <v>35</v>
      </c>
      <c r="F32" s="69"/>
      <c r="G32" s="69"/>
      <c r="H32" s="66"/>
      <c r="I32" s="66"/>
      <c r="J32" s="66"/>
      <c r="K32" s="57"/>
      <c r="L32" s="58"/>
      <c r="M32" s="58"/>
      <c r="N32" s="58"/>
      <c r="O32" s="58"/>
      <c r="P32" s="58"/>
    </row>
    <row r="33" spans="1:16" s="21" customFormat="1" ht="12.75">
      <c r="A33" s="42"/>
      <c r="B33" s="36"/>
      <c r="C33" s="66" t="s">
        <v>32</v>
      </c>
      <c r="D33" s="67" t="s">
        <v>29</v>
      </c>
      <c r="E33" s="67">
        <f>E29*3</f>
        <v>1050</v>
      </c>
      <c r="F33" s="69"/>
      <c r="G33" s="69"/>
      <c r="H33" s="66"/>
      <c r="I33" s="66"/>
      <c r="J33" s="66"/>
      <c r="K33" s="57"/>
      <c r="L33" s="58"/>
      <c r="M33" s="58"/>
      <c r="N33" s="58"/>
      <c r="O33" s="58"/>
      <c r="P33" s="58"/>
    </row>
    <row r="34" spans="1:16" s="21" customFormat="1" ht="12.75">
      <c r="A34" s="42"/>
      <c r="B34" s="36"/>
      <c r="C34" s="66" t="s">
        <v>33</v>
      </c>
      <c r="D34" s="67" t="s">
        <v>15</v>
      </c>
      <c r="E34" s="70">
        <f>E29*0.03</f>
        <v>10.5</v>
      </c>
      <c r="F34" s="69"/>
      <c r="G34" s="69"/>
      <c r="H34" s="66"/>
      <c r="I34" s="66"/>
      <c r="J34" s="66"/>
      <c r="K34" s="57"/>
      <c r="L34" s="58"/>
      <c r="M34" s="58"/>
      <c r="N34" s="58"/>
      <c r="O34" s="58"/>
      <c r="P34" s="58"/>
    </row>
    <row r="35" spans="1:16" s="21" customFormat="1" ht="12.75">
      <c r="A35" s="42"/>
      <c r="B35" s="36"/>
      <c r="C35" s="66" t="s">
        <v>28</v>
      </c>
      <c r="D35" s="67" t="s">
        <v>29</v>
      </c>
      <c r="E35" s="67">
        <f>E29*0.15</f>
        <v>52.5</v>
      </c>
      <c r="F35" s="69"/>
      <c r="G35" s="69"/>
      <c r="H35" s="66"/>
      <c r="I35" s="66"/>
      <c r="J35" s="66"/>
      <c r="K35" s="57"/>
      <c r="L35" s="58"/>
      <c r="M35" s="58"/>
      <c r="N35" s="58"/>
      <c r="O35" s="58"/>
      <c r="P35" s="58"/>
    </row>
    <row r="36" spans="1:16" s="21" customFormat="1" ht="12.75">
      <c r="A36" s="42"/>
      <c r="B36" s="36"/>
      <c r="C36" s="66" t="s">
        <v>34</v>
      </c>
      <c r="D36" s="67" t="s">
        <v>29</v>
      </c>
      <c r="E36" s="67">
        <f>E29*0.3</f>
        <v>105</v>
      </c>
      <c r="F36" s="69"/>
      <c r="G36" s="69"/>
      <c r="H36" s="66"/>
      <c r="I36" s="66"/>
      <c r="J36" s="66"/>
      <c r="K36" s="57"/>
      <c r="L36" s="58"/>
      <c r="M36" s="58"/>
      <c r="N36" s="58"/>
      <c r="O36" s="58"/>
      <c r="P36" s="58"/>
    </row>
    <row r="37" spans="1:16" ht="42" customHeight="1">
      <c r="A37" s="40">
        <v>11</v>
      </c>
      <c r="B37" s="41"/>
      <c r="C37" s="64" t="s">
        <v>35</v>
      </c>
      <c r="D37" s="65" t="s">
        <v>17</v>
      </c>
      <c r="E37" s="52">
        <v>3</v>
      </c>
      <c r="F37" s="53"/>
      <c r="G37" s="54"/>
      <c r="H37" s="55"/>
      <c r="I37" s="56"/>
      <c r="J37" s="55"/>
      <c r="K37" s="57"/>
      <c r="L37" s="58"/>
      <c r="M37" s="58"/>
      <c r="N37" s="58"/>
      <c r="O37" s="58"/>
      <c r="P37" s="58"/>
    </row>
    <row r="38" spans="1:16" ht="12.75">
      <c r="A38" s="40">
        <v>12</v>
      </c>
      <c r="B38" s="41"/>
      <c r="C38" s="60" t="s">
        <v>36</v>
      </c>
      <c r="D38" s="62" t="s">
        <v>26</v>
      </c>
      <c r="E38" s="52">
        <v>80</v>
      </c>
      <c r="F38" s="53"/>
      <c r="G38" s="54"/>
      <c r="H38" s="55"/>
      <c r="I38" s="55"/>
      <c r="J38" s="55"/>
      <c r="K38" s="57"/>
      <c r="L38" s="58"/>
      <c r="M38" s="58"/>
      <c r="N38" s="58"/>
      <c r="O38" s="58"/>
      <c r="P38" s="58"/>
    </row>
    <row r="39" spans="1:16" ht="12.75">
      <c r="A39" s="40">
        <v>13</v>
      </c>
      <c r="B39" s="41"/>
      <c r="C39" s="60" t="s">
        <v>50</v>
      </c>
      <c r="D39" s="62" t="s">
        <v>17</v>
      </c>
      <c r="E39" s="52">
        <v>3</v>
      </c>
      <c r="F39" s="53"/>
      <c r="G39" s="54"/>
      <c r="H39" s="55"/>
      <c r="I39" s="55"/>
      <c r="J39" s="55"/>
      <c r="K39" s="57"/>
      <c r="L39" s="58"/>
      <c r="M39" s="58"/>
      <c r="N39" s="58"/>
      <c r="O39" s="58"/>
      <c r="P39" s="58"/>
    </row>
    <row r="40" spans="1:16" ht="12.75">
      <c r="A40" s="71">
        <v>14</v>
      </c>
      <c r="B40" s="72"/>
      <c r="C40" s="73" t="s">
        <v>52</v>
      </c>
      <c r="D40" s="74" t="s">
        <v>26</v>
      </c>
      <c r="E40" s="75">
        <v>60</v>
      </c>
      <c r="F40" s="53"/>
      <c r="G40" s="76"/>
      <c r="H40" s="55"/>
      <c r="I40" s="77"/>
      <c r="J40" s="77"/>
      <c r="K40" s="78"/>
      <c r="L40" s="58"/>
      <c r="M40" s="58"/>
      <c r="N40" s="79"/>
      <c r="O40" s="79"/>
      <c r="P40" s="58"/>
    </row>
    <row r="41" spans="1:16" ht="12.75">
      <c r="A41" s="40">
        <v>15</v>
      </c>
      <c r="B41" s="41"/>
      <c r="C41" s="60" t="s">
        <v>37</v>
      </c>
      <c r="D41" s="62" t="s">
        <v>38</v>
      </c>
      <c r="E41" s="52">
        <v>1</v>
      </c>
      <c r="F41" s="53"/>
      <c r="G41" s="54"/>
      <c r="H41" s="55"/>
      <c r="I41" s="55"/>
      <c r="J41" s="55"/>
      <c r="K41" s="57"/>
      <c r="L41" s="58"/>
      <c r="M41" s="58"/>
      <c r="N41" s="58"/>
      <c r="O41" s="58"/>
      <c r="P41" s="58"/>
    </row>
    <row r="42" spans="1:17" ht="12.75">
      <c r="A42" s="92" t="s">
        <v>39</v>
      </c>
      <c r="B42" s="93"/>
      <c r="C42" s="93"/>
      <c r="D42" s="93"/>
      <c r="E42" s="93"/>
      <c r="F42" s="93"/>
      <c r="G42" s="93"/>
      <c r="H42" s="93"/>
      <c r="I42" s="93"/>
      <c r="J42" s="93"/>
      <c r="K42" s="94"/>
      <c r="L42" s="23">
        <f>SUM(L14:L41)</f>
        <v>0</v>
      </c>
      <c r="M42" s="24">
        <f>SUM(M14:M41)</f>
        <v>0</v>
      </c>
      <c r="N42" s="24">
        <f>SUM(N14:N41)</f>
        <v>0</v>
      </c>
      <c r="O42" s="24">
        <f>SUM(O14:O41)</f>
        <v>0</v>
      </c>
      <c r="P42" s="24">
        <f>SUM(P10:P41)</f>
        <v>0</v>
      </c>
      <c r="Q42" s="22"/>
    </row>
  </sheetData>
  <sheetProtection/>
  <mergeCells count="18">
    <mergeCell ref="J5:M5"/>
    <mergeCell ref="N5:O5"/>
    <mergeCell ref="A1:P1"/>
    <mergeCell ref="A2:P2"/>
    <mergeCell ref="B3:C3"/>
    <mergeCell ref="D3:P3"/>
    <mergeCell ref="B4:C4"/>
    <mergeCell ref="D4:M4"/>
    <mergeCell ref="F6:K6"/>
    <mergeCell ref="L6:O6"/>
    <mergeCell ref="P6:P7"/>
    <mergeCell ref="A9:C9"/>
    <mergeCell ref="A42:K42"/>
    <mergeCell ref="A6:A7"/>
    <mergeCell ref="B6:B7"/>
    <mergeCell ref="C6:C7"/>
    <mergeCell ref="D6:D7"/>
    <mergeCell ref="E6:E7"/>
  </mergeCells>
  <printOptions/>
  <pageMargins left="0.4330708661417323" right="0.2755905511811024" top="0.3937007874015748" bottom="0.31496062992125984" header="0.3937007874015748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Madara Laksa</cp:lastModifiedBy>
  <cp:lastPrinted>2012-05-17T07:52:12Z</cp:lastPrinted>
  <dcterms:created xsi:type="dcterms:W3CDTF">2012-04-26T06:25:42Z</dcterms:created>
  <dcterms:modified xsi:type="dcterms:W3CDTF">2012-07-10T06:03:37Z</dcterms:modified>
  <cp:category/>
  <cp:version/>
  <cp:contentType/>
  <cp:contentStatus/>
</cp:coreProperties>
</file>