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activeTab="0"/>
  </bookViews>
  <sheets>
    <sheet name="internāts" sheetId="1" r:id="rId1"/>
  </sheets>
  <definedNames/>
  <calcPr fullCalcOnLoad="1"/>
</workbook>
</file>

<file path=xl/sharedStrings.xml><?xml version="1.0" encoding="utf-8"?>
<sst xmlns="http://schemas.openxmlformats.org/spreadsheetml/2006/main" count="1246" uniqueCount="511">
  <si>
    <t xml:space="preserve">Darbu apjomu saraksts </t>
  </si>
  <si>
    <t>(darba veids vai konstruktīvā nosaukums)</t>
  </si>
  <si>
    <t>Būves adrese:             Rāznas iela 17,  Kaunata, Kaunatas pagasts, Rēzeknes novads</t>
  </si>
  <si>
    <t>Pasūtījuma Nr.:  REM_1313</t>
  </si>
  <si>
    <t>Komentārs :   Būvuzņēmējam jāievērtē darbu daudzuma sarakstā minēto darbu veikšanai nepieciešamie materiāli un papildus darbi, kas nav minēti šajā sarakstā, bet bez kuriem nebūtu iespējama būvdarbu tehnoloģiski pareiza un spēkā esošajiem normatīviem atbilstoša veikšana pilnā apmērā. Darbu apjomu sarakstu skatīt kopā ar rasējumiem un specifikācijām. Gadījumā, ja darbu apjomi nesakrīt, par pareiziem jāuzskata rasējumos esošie darbu apjomi.  Sniegtās norādes uz izmantojamo būvmateriālu, iekārtu un ražotāju zīmoliem nes informatīvu raksturu un var būt aizvietoti ar materialiem un izstrādājumiem ar analoģiskiem tehniskiem raksturojumiem.</t>
  </si>
  <si>
    <t>N.p.k.</t>
  </si>
  <si>
    <t>Kods</t>
  </si>
  <si>
    <t>Darba nosaukums</t>
  </si>
  <si>
    <t>Mēra vien.</t>
  </si>
  <si>
    <t>Daudz.</t>
  </si>
  <si>
    <t>m2</t>
  </si>
  <si>
    <t>m3</t>
  </si>
  <si>
    <t>kg</t>
  </si>
  <si>
    <t>gab</t>
  </si>
  <si>
    <t>gab.</t>
  </si>
  <si>
    <t>m</t>
  </si>
  <si>
    <t>l</t>
  </si>
  <si>
    <t>gb</t>
  </si>
  <si>
    <t xml:space="preserve">Masīvkoksnes karkasa ar finierētu MDF apdari, mitrumizturīgas, slēdzamas, krāsotas RAL - 9010, komplektējamas ar furnitūru / WC slēdzeniem, atduriem, eņgēm, sliekšniem, distanceriem un nerūsejošā tērauda vai pulēta alumīnija krāsas rokturiem / durvju bloku montāža </t>
  </si>
  <si>
    <t xml:space="preserve">Alumīnija ugunsdrošās, slēdzamas, krāsotas RAL - 9010 ar furnitūru / slēdzeniem, atduriem, eņgēm, sliekšniem, distanceriem un nerūsejošā tērauda vai pulēta alumīnija krāsas rokturiem /durvju bloku  EI 30, Schuco ADS 80 FR 30 (vai ekvivalents) montāža </t>
  </si>
  <si>
    <r>
      <t xml:space="preserve">UD-2 </t>
    </r>
    <r>
      <rPr>
        <sz val="12"/>
        <rFont val="Times New Roman"/>
        <family val="1"/>
      </rPr>
      <t xml:space="preserve"> EL 30 1000x2100,  labā</t>
    </r>
  </si>
  <si>
    <t>Sienas</t>
  </si>
  <si>
    <t>gb.</t>
  </si>
  <si>
    <t>Griesti</t>
  </si>
  <si>
    <t>Grīdas</t>
  </si>
  <si>
    <t>t.m</t>
  </si>
  <si>
    <t>kompl.</t>
  </si>
  <si>
    <t>montāžas komplekts</t>
  </si>
  <si>
    <t>cauruļvadu fasondaļas</t>
  </si>
  <si>
    <t>termometra čaula</t>
  </si>
  <si>
    <t>t.m.</t>
  </si>
  <si>
    <t>montāžas komplekts + (tīrīšanas lūkas)</t>
  </si>
  <si>
    <t>T-gabals-90, 150/100</t>
  </si>
  <si>
    <t>T-gabals-90, 200/200</t>
  </si>
  <si>
    <t>T-gabals-90, 250/100</t>
  </si>
  <si>
    <t>K1</t>
  </si>
  <si>
    <t>k-ts</t>
  </si>
  <si>
    <t>EBB kopne</t>
  </si>
  <si>
    <t>Gaismeklis "IZEJA" ar kompaktu luminiscences spuldzi 1x8W, a.p. IP20 un barošanas bloku 1.st. kompl;</t>
  </si>
  <si>
    <t>Griestu tipa gaismeklis ar luminiscences spuldzēm T8 2x36W, ar opālu reflektoru, a.p. IP44, ar elektronisko balastu,</t>
  </si>
  <si>
    <t>Griestu tipa gaismeklis ar luminiscences spuldzēm T5 2x49W, ar parabolisko reflektoru, a.p. IP44, ar elektronisko balastu,</t>
  </si>
  <si>
    <t>Griestu tipa gaismeklis ar luminiscences spuldzēm T5 2x49W, ar parabolisko reflektoru, a.p. IP44, ar elektronisko balastu avārijas režīmam sprieguma stāvokļa releju un barošanas bloku 1.st. kompl.</t>
  </si>
  <si>
    <t>Iebūvēta tipa gaismeklis ar kompaktām luminiscences spuldzēm 2x18W, a.p. IP44, ar elektronisko balastu, ar dekoratīvu stiklu</t>
  </si>
  <si>
    <t>Iebūvēta tipa gaismeklis ar kompaktām luminiscences spuldzēm 2x18W, a.p. IP44, ar elektronisko balastu, avārijas režīmam ar sprieguma stāvokļa releju un barošanas bloku 1.st. kompl., dekoratīvu stiklu</t>
  </si>
  <si>
    <t>Sienas gaismeklis ar luminiscences spuldzi 1x18W, a.p. IP44, ar elektronisko balastu; komplektā ar slēdzi un kontaktligzdu</t>
  </si>
  <si>
    <t>Iebūvēta tipa gaismeklis ar luminiscences spuldzēm T5 4x14W, ar parabolisko reflektoru, a.p. IP20, ar elektronisko balastu</t>
  </si>
  <si>
    <t>Vienpola hermētisks slēdzis 230V, 10A, a.p.IP44 ;zem/apm.</t>
  </si>
  <si>
    <t>Divpola hermētisks slēdzis 230V, 10A, a.p.IP44 ;zem/apm</t>
  </si>
  <si>
    <t>Divpola slēdzis 230V, 10A, a.p.IP20; zem/apm</t>
  </si>
  <si>
    <t>Regulators</t>
  </si>
  <si>
    <t>1-vietīga sienas zemapmetuma kontaktligzda ar iezemējuma kontaktu 230V, 16A, a.p. IP20</t>
  </si>
  <si>
    <t>1-vietīga sienas zemapmetuma kontaktligzda ar iezemējuma kontaktu 230V, 16A, a.p. IP44</t>
  </si>
  <si>
    <t>2-vietīgs sienas zemapmetuma kontaktligzdu bloks ar iezemējuma kontaktiem 230V, 16A, a.p. IP20</t>
  </si>
  <si>
    <t>Izvads  pie sienas 230V(roku žāvetājs)</t>
  </si>
  <si>
    <t>Plastmasas caurule ø 20 mm</t>
  </si>
  <si>
    <t>Plastmasas caurule ø 40 mm</t>
  </si>
  <si>
    <t>Zemējuma josla St/Zn – 40x4mm</t>
  </si>
  <si>
    <t>Ugunsizturīga mastika, putas, krāsa</t>
  </si>
  <si>
    <t>Savienojuma un mērījumu klemmas</t>
  </si>
  <si>
    <t>Antikorozijas lente</t>
  </si>
  <si>
    <t>Signalizācijas centrales SmartLine 020-4 ustādīšana</t>
  </si>
  <si>
    <t>Zonu paplašinātāja SmartLine/8z uzstādīšana</t>
  </si>
  <si>
    <t>Akumulātoru 12v 12A/h ustādīšana</t>
  </si>
  <si>
    <t>Siltuma detektora NB-323-2 uzstādīšana</t>
  </si>
  <si>
    <t>Rokas trauksmes pogas FP/3RD uzstādīšana</t>
  </si>
  <si>
    <t>Montažas materiāli</t>
  </si>
  <si>
    <t>Mērījumi</t>
  </si>
  <si>
    <t>Sistēmas regulēšanas darbi</t>
  </si>
  <si>
    <t>Sistēmas programēšanas darbi</t>
  </si>
  <si>
    <t>Izpilddokumentācijas izgatavošana</t>
  </si>
  <si>
    <t>Kaunatas vidusskolas internāta ēkas vienkāršotā rekonstrukcija.</t>
  </si>
  <si>
    <t>Būves nosaukums: Kaunatas vidusskolas internāta ēkas vienkāršotā rekonstrukcija.</t>
  </si>
  <si>
    <r>
      <t xml:space="preserve">Objekta nosaukums:  </t>
    </r>
    <r>
      <rPr>
        <u val="single"/>
        <sz val="11"/>
        <rFont val="Arial Narrow"/>
        <family val="2"/>
      </rPr>
      <t>"Kaunatas vidusskolas internāta ēkas vienkāršotā rekonstrukcija.</t>
    </r>
  </si>
  <si>
    <t>Griestu un sienu apdares darbi</t>
  </si>
  <si>
    <t xml:space="preserve">   I stavs</t>
  </si>
  <si>
    <t>D 5 - 60c</t>
  </si>
  <si>
    <t>Piekārto griestu montāža "ARMSTRONG PRIMA" telpās 101,102,104,105,106,107,108</t>
  </si>
  <si>
    <t>D 9 - 26d</t>
  </si>
  <si>
    <t>Vecās krāsas noņemšana no griestiem telpās 103,109,110</t>
  </si>
  <si>
    <t>D 8 - 28d</t>
  </si>
  <si>
    <t>Griestu apmetuma remonts atsevišķās vietās, ieskaitot vecā apmetuma atdaudzīšanu un virsmas sagatavošanu apdarei</t>
  </si>
  <si>
    <t>Grunts  "Tiefengrund"</t>
  </si>
  <si>
    <t>apmetuma java "Rotband"</t>
  </si>
  <si>
    <t xml:space="preserve">Siets </t>
  </si>
  <si>
    <t>D 9 - 34d</t>
  </si>
  <si>
    <t>Griestu gruntēšana  telpās 103,109,110</t>
  </si>
  <si>
    <t>l.</t>
  </si>
  <si>
    <t>D 9 - 35b</t>
  </si>
  <si>
    <t>Griestu špaktelēšana 2 kārtas  telpās 103,109,110</t>
  </si>
  <si>
    <t>špaktele "Uniflot"</t>
  </si>
  <si>
    <t>kg.</t>
  </si>
  <si>
    <t>špaktele Vetonit "LR"</t>
  </si>
  <si>
    <t>Smilšpapīrs</t>
  </si>
  <si>
    <t>D 9 - 10d</t>
  </si>
  <si>
    <t>Griestu krāsošana 2 kārtas  telpās 103,109,110</t>
  </si>
  <si>
    <t>Ūdens bāzes mitrumizturīga pusmatēta krāsa VIVACOLOR , TIKKURILA</t>
  </si>
  <si>
    <t>D 5 - 34b</t>
  </si>
  <si>
    <t xml:space="preserve">Starpsienas konstrukcijas b=125mm ar reģipša dubulto kārtu  uz metāla karkasa ar akmens vates pildījumu (b=75) ierīkošana </t>
  </si>
  <si>
    <t>reģips GKB KNAUF</t>
  </si>
  <si>
    <t>m/karkas KNAUF</t>
  </si>
  <si>
    <t xml:space="preserve">minerālvate PAROC b=75mm </t>
  </si>
  <si>
    <t>dībelis</t>
  </si>
  <si>
    <t>skrūves</t>
  </si>
  <si>
    <t>šuvju lenta</t>
  </si>
  <si>
    <t>amortizējoša lente</t>
  </si>
  <si>
    <t xml:space="preserve"> špaktele"Uniflot"</t>
  </si>
  <si>
    <t>D 8 - 27d</t>
  </si>
  <si>
    <t>Sienu apmetuma remonts atsevišķās vietās, ieskaitot vecā apmetuma atdaudzīšanu un virsmas sagatavošanu apdarei</t>
  </si>
  <si>
    <t>D 8 - 46d</t>
  </si>
  <si>
    <t>Sienu gruntēšana  telpās 101,102,103,108,109,110</t>
  </si>
  <si>
    <t>Sienu špaktelēšana 2 kārtas telpās 101,102,103,108,109,110</t>
  </si>
  <si>
    <t>špakteleVetonit "LR"</t>
  </si>
  <si>
    <t>D 9 -12d</t>
  </si>
  <si>
    <t>Sienu krāsošana 2 kārtas telpās 101,102,103,108,109,110</t>
  </si>
  <si>
    <t>D 8 -47c</t>
  </si>
  <si>
    <t>Sienu flīzēšana H = 1,8 m telpās 104,105,106,107</t>
  </si>
  <si>
    <t>Grunts KNAUF</t>
  </si>
  <si>
    <t>Keramiskās flīzes 198x198x6,5mm COLOR ONE,RAKO</t>
  </si>
  <si>
    <t>Flīžu līme KNAUF</t>
  </si>
  <si>
    <t>Šuve pildviela KNAUF</t>
  </si>
  <si>
    <t>Krustini flīzēm 2 мм</t>
  </si>
  <si>
    <t>iep</t>
  </si>
  <si>
    <t>II stavs</t>
  </si>
  <si>
    <t>Piekārto griestu "ARMSTRONG PRIMA" montāža  telpās 201, 211, 212, 213, 214, 215</t>
  </si>
  <si>
    <t>Vecās krāsas noņemšana no griestiem  telpās 202,203,204,205,206,207,208,209,210</t>
  </si>
  <si>
    <t>Griestu apmetuma remonts atsevišķās vietās, ieskaitot vecā apmetuma atdaudzīšanu un virsmas sagatavošānu apdarei</t>
  </si>
  <si>
    <t>Siets</t>
  </si>
  <si>
    <t>Griestu gruntēšana  telpās 202,203,204,205,206,207,208,209,210</t>
  </si>
  <si>
    <t>Griestu špaktelēšana 2 kārtas  telpās 202,203,204,205,206,207,208,209,210</t>
  </si>
  <si>
    <t>Griestu krāsošana 2 kārtas   telpās 202,203,204,205,206,207,208,209,210</t>
  </si>
  <si>
    <t>D 11 - 97b</t>
  </si>
  <si>
    <t>Izkalot atverumus 400x400</t>
  </si>
  <si>
    <t>D 11 - 9d</t>
  </si>
  <si>
    <t>Ķieģeļu sienu nojaukšana</t>
  </si>
  <si>
    <t>D 2 - 71b</t>
  </si>
  <si>
    <t>Durvju ailu paplašināšana</t>
  </si>
  <si>
    <t>D 2 -73</t>
  </si>
  <si>
    <t>Metāla pārsedžu montaža</t>
  </si>
  <si>
    <t>tn</t>
  </si>
  <si>
    <t>D 2 - 26d</t>
  </si>
  <si>
    <t>Sienu aizmūrēšana ar ķieģeļu</t>
  </si>
  <si>
    <t>Sienu gruntēšana  telpās 201,202,203,204,205,206,207,208,213</t>
  </si>
  <si>
    <t>Sienu špaktelēšana 2 kārtas  telpās 201,202,203,204,205,206,207,208,213</t>
  </si>
  <si>
    <t>Grunts "Tiefengrund"</t>
  </si>
  <si>
    <t>Sienu krāsošana 2 kārtas telpās 201,202,203,204,205,206,207,208,213</t>
  </si>
  <si>
    <t>Sienu flīzēšana H = 1,8 m telpās 209,210,211,212,214,215</t>
  </si>
  <si>
    <t>Pilna akmens masas grīdlistes,TSATB...TAURUS GRANIT,RAKO</t>
  </si>
  <si>
    <t>Grīdas apdares darbi</t>
  </si>
  <si>
    <t>D 6 - 23</t>
  </si>
  <si>
    <t xml:space="preserve"> Grīdas hidroizolācijas ierīkošana telpās 104,105,106,107,110</t>
  </si>
  <si>
    <t>D 6 - 19</t>
  </si>
  <si>
    <t>D 6 - 22</t>
  </si>
  <si>
    <t xml:space="preserve">Stiklšķiedras lente </t>
  </si>
  <si>
    <t>tm</t>
  </si>
  <si>
    <t xml:space="preserve">Stiklšķiedras siets </t>
  </si>
  <si>
    <t>Hidroizolācijas mastika KNAUF</t>
  </si>
  <si>
    <t>D 6 - 16a</t>
  </si>
  <si>
    <t>Grīdu izlīdināšana ar pašizlīdzinošo sastāvu  b=20mm telpās 104,105,106,107,110</t>
  </si>
  <si>
    <t>Pašilīdinošs sastāvs KNAUF</t>
  </si>
  <si>
    <t>Virsmas gruntešana telpās 104,105,106,107,110</t>
  </si>
  <si>
    <t>D 6 -52a</t>
  </si>
  <si>
    <t>Grīdas flīzēšana telpās 104,105,106,107,110</t>
  </si>
  <si>
    <t>Pilna akmens masas flīzes 298x298x9mm, R-10,TAURUS GRANIT, RAKO</t>
  </si>
  <si>
    <t xml:space="preserve">Krustini flīzem 2 мм </t>
  </si>
  <si>
    <t>D 6 - 45a</t>
  </si>
  <si>
    <t>Špunteto OSB dēļus uzklāšana uz grīdas  telpās 101,102,108,109</t>
  </si>
  <si>
    <t>Špunteto OSB dēļus  Duralis b = 18mm</t>
  </si>
  <si>
    <t xml:space="preserve">Stiprinajumi </t>
  </si>
  <si>
    <t>100gb.</t>
  </si>
  <si>
    <t>D 6 - 16b</t>
  </si>
  <si>
    <t>Grīdu špaktelēšana  telpās 101,102,108,109</t>
  </si>
  <si>
    <t>D 6 - 43a</t>
  </si>
  <si>
    <t>Smilšpapirs</t>
  </si>
  <si>
    <t>D 6 - 56c</t>
  </si>
  <si>
    <t>Linolejsēguma uzklāšana  telpās 101,102,108,109</t>
  </si>
  <si>
    <t>Linolejsēguma līme Tarket</t>
  </si>
  <si>
    <t>Hetergēns PVC grīdas segums,34/43klase,R-10,ACCENT EXCELLENCE 70 RUBY, TARKETT</t>
  </si>
  <si>
    <t>Homogēns grīdas segums,34/43klase, pārklāts ar poliuretānu, R-9,IQ OPTIMA,TARKETT</t>
  </si>
  <si>
    <t>D 6 - 33b</t>
  </si>
  <si>
    <t>Grīdlistes uztādīšana ,H=70mm, telpās 101,102,108,109</t>
  </si>
  <si>
    <t>Grīdlistes MDF,mitrumizturīgas ar gludu virsmu,krāsotas-NCS S 0300H</t>
  </si>
  <si>
    <t xml:space="preserve">Stiprīnajumi </t>
  </si>
  <si>
    <t>D 6 - 55</t>
  </si>
  <si>
    <t>Grīdlistes uztādīšana H=80mm,  telpās 104,105,106,107,110</t>
  </si>
  <si>
    <t>Pakāpieņi - 1 stavs</t>
  </si>
  <si>
    <t>Pakāpieņu izlīdināšana ar pašizlīdzinošo sastāvu</t>
  </si>
  <si>
    <t>D 6 -13</t>
  </si>
  <si>
    <t>D 6 -60</t>
  </si>
  <si>
    <t>Linolejsēguma uzklāšana</t>
  </si>
  <si>
    <t>Heterogēns, akustiskais,antibakteriāls, neslīdošs vinila linolejs kāpņēm, R-10, 34/43 klase putopolistirola pamatne ar kontrastkrāsās ārmaļiem, TAPIFLEX STAIRS,TARKETT</t>
  </si>
  <si>
    <t xml:space="preserve">Grīdlistes H=70mm uztādīšana </t>
  </si>
  <si>
    <t>t/m</t>
  </si>
  <si>
    <t>Stiprīnajumi</t>
  </si>
  <si>
    <t>D 11 - 91</t>
  </si>
  <si>
    <t>Esošo grīdu un sienu flīžu seguma nojaukšana</t>
  </si>
  <si>
    <t xml:space="preserve">   II stavs</t>
  </si>
  <si>
    <t>Hidroizolācijas ierīkošana grīdai telpās 211,212,214,215</t>
  </si>
  <si>
    <t>Stiklašķiedras siets</t>
  </si>
  <si>
    <t>Stiklašķiedras lente</t>
  </si>
  <si>
    <t>Hidroizolācija  mastika KNAUF</t>
  </si>
  <si>
    <t>Grīdu izlīdināšna ar pašizlīdzinošo sastāvu  telpās 211,212,214,215</t>
  </si>
  <si>
    <t>Virsmas gruntēšana telpās 211,212,214,215</t>
  </si>
  <si>
    <t>Grīdas flīzēšana telpās 211,212,214,215</t>
  </si>
  <si>
    <t xml:space="preserve">Šuve pildviela </t>
  </si>
  <si>
    <t>Krustini flīzem 2 мм</t>
  </si>
  <si>
    <t>Špunteto OSB dēļus uzklāšana uz grīdas telpās 201,202,203,204,205,206,208,209,210,213</t>
  </si>
  <si>
    <t xml:space="preserve">         Špunteto OSB dēļus 18mm</t>
  </si>
  <si>
    <t>Stiprinajumi</t>
  </si>
  <si>
    <t>Grīdu špaktelēšana telpās 201,202,203,204,205,206,208,209,210,213</t>
  </si>
  <si>
    <t>Linolejsēguma uzklāšāna telpās 201,202,203,204,205,206,208,209,210,213</t>
  </si>
  <si>
    <t>Homogēns grīdas segums,34/43klase,    R-9,IQ OPTIMA,TARKETT</t>
  </si>
  <si>
    <t>Grīdlistes uztādīšana telpas 201,202,203,204,205,206,208,209,210,213</t>
  </si>
  <si>
    <t>Grīdlistes uztādīšana telpās 211,212,214,215</t>
  </si>
  <si>
    <t>Esošo grīdu flīžu seguma nojaukšana</t>
  </si>
  <si>
    <t>Pakāpieņi - 2 stavs</t>
  </si>
  <si>
    <t>Durvju uzstādīšana</t>
  </si>
  <si>
    <t>DURVIS</t>
  </si>
  <si>
    <t>D 11 -55c</t>
  </si>
  <si>
    <t>Durvju bloku  demontāža</t>
  </si>
  <si>
    <t>Durvju sliekšņu demontāža</t>
  </si>
  <si>
    <t>S 6 - 44</t>
  </si>
  <si>
    <r>
      <t>D-1</t>
    </r>
    <r>
      <rPr>
        <sz val="12"/>
        <rFont val="Times New Roman"/>
        <family val="1"/>
      </rPr>
      <t xml:space="preserve"> 900x2100 kreisās</t>
    </r>
  </si>
  <si>
    <r>
      <t>D-1</t>
    </r>
    <r>
      <rPr>
        <sz val="12"/>
        <rFont val="Times New Roman"/>
        <family val="1"/>
      </rPr>
      <t xml:space="preserve"> 900x2100 labās</t>
    </r>
  </si>
  <si>
    <r>
      <t>D-3</t>
    </r>
    <r>
      <rPr>
        <sz val="12"/>
        <rFont val="Times New Roman"/>
        <family val="1"/>
      </rPr>
      <t xml:space="preserve"> 1800x2000, durvis ar daļēju stiklojumu</t>
    </r>
  </si>
  <si>
    <r>
      <t>D-5</t>
    </r>
    <r>
      <rPr>
        <sz val="12"/>
        <rFont val="Times New Roman"/>
        <family val="1"/>
      </rPr>
      <t xml:space="preserve"> 1900x2000</t>
    </r>
  </si>
  <si>
    <r>
      <t>D-6</t>
    </r>
    <r>
      <rPr>
        <sz val="12"/>
        <rFont val="Times New Roman"/>
        <family val="1"/>
      </rPr>
      <t xml:space="preserve"> 1800x2600, kreisā  gaiteņa durvis ar daļēju stiklojumu </t>
    </r>
  </si>
  <si>
    <t>makroflex</t>
  </si>
  <si>
    <t>S 6 - 45</t>
  </si>
  <si>
    <r>
      <t>UD-1</t>
    </r>
    <r>
      <rPr>
        <sz val="12"/>
        <rFont val="Times New Roman"/>
        <family val="1"/>
      </rPr>
      <t xml:space="preserve">  EL 30 1600x2500, kreisā</t>
    </r>
  </si>
  <si>
    <t>S 6 - 42</t>
  </si>
  <si>
    <t>Evakuācijas durvis - PVC ar 3 kāršo stikla paketi, pildītie ar argona gāzi / rāmja un stikla siltumvadība - 1 W/m2K /, krāsotas RAL - 9010, ar furnitūru / slēdzeniem, atduriem, eņgēm, sliekšniem, distanceriem un nerūsejošā tērauda vai pulēta alumīnija krāsas rokturiem / drošībasaizslēgs ar rokturi durvju bloku Fauga Energy Passiv  (vai ekvivalents) montāža</t>
  </si>
  <si>
    <r>
      <t xml:space="preserve">D-4 </t>
    </r>
    <r>
      <rPr>
        <sz val="12"/>
        <rFont val="Times New Roman"/>
        <family val="1"/>
      </rPr>
      <t>1800x2600, labā evakuācijas durvis</t>
    </r>
  </si>
  <si>
    <t>S 6 - 41</t>
  </si>
  <si>
    <t xml:space="preserve">Masīvkoksnes karkasa ar finierētu MDF apdari, slēdzamas,  krāsotas RAL - 9010 ar furnitūru / slēdzeniem, atduriem, eņgēm, sliekšniem, distanceriem un nerūsejošā tērauda vai pulēta alumīnija krāsas rokturiem / durvju bloku montāža   </t>
  </si>
  <si>
    <r>
      <t>D-2</t>
    </r>
    <r>
      <rPr>
        <sz val="12"/>
        <rFont val="Times New Roman"/>
        <family val="1"/>
      </rPr>
      <t xml:space="preserve"> 900x2000 kreisās</t>
    </r>
  </si>
  <si>
    <r>
      <t>D-2</t>
    </r>
    <r>
      <rPr>
        <sz val="12"/>
        <rFont val="Times New Roman"/>
        <family val="1"/>
      </rPr>
      <t xml:space="preserve"> 900x2000 labās</t>
    </r>
  </si>
  <si>
    <t>Durvju sliekšņu uzstādīšana</t>
  </si>
  <si>
    <t>D 9 - 45</t>
  </si>
  <si>
    <r>
      <t xml:space="preserve">Logu </t>
    </r>
    <r>
      <rPr>
        <sz val="12"/>
        <rFont val="Times New Roman"/>
        <family val="1"/>
      </rPr>
      <t xml:space="preserve">stiklopaketes </t>
    </r>
    <r>
      <rPr>
        <b/>
        <sz val="12"/>
        <rFont val="Times New Roman"/>
        <family val="1"/>
      </rPr>
      <t>aplīmēšana</t>
    </r>
    <r>
      <rPr>
        <sz val="12"/>
        <rFont val="Times New Roman"/>
        <family val="1"/>
      </rPr>
      <t xml:space="preserve"> ar plēve telpas 104,105,214,212</t>
    </r>
  </si>
  <si>
    <t xml:space="preserve">matēta līmplēve k=1,2 </t>
  </si>
  <si>
    <t>S6-46-49</t>
  </si>
  <si>
    <r>
      <t>Bēniņu lūka</t>
    </r>
    <r>
      <rPr>
        <sz val="12"/>
        <rFont val="Times New Roman"/>
        <family val="1"/>
      </rPr>
      <t xml:space="preserve"> 900x900  LWK KOMFORTS  LK-1 EI 30  </t>
    </r>
    <r>
      <rPr>
        <b/>
        <sz val="12"/>
        <rFont val="Times New Roman"/>
        <family val="1"/>
      </rPr>
      <t>uzstādīšana</t>
    </r>
  </si>
  <si>
    <t xml:space="preserve"> Ūdensapgāde  un  kanalizācija</t>
  </si>
  <si>
    <t>Ū1</t>
  </si>
  <si>
    <t>10 - 5</t>
  </si>
  <si>
    <t>Misiņa lodveida krāns Ø 32 mm</t>
  </si>
  <si>
    <t>Misiņa lodveida krāns Ø 25 mm</t>
  </si>
  <si>
    <t>Misiņa lodveida krāns Ø 20 mm</t>
  </si>
  <si>
    <t>Misiņa lodveida krāns Ø 15 mm</t>
  </si>
  <si>
    <t>Misiņa vienvirziena vārsts Ø 20 mm</t>
  </si>
  <si>
    <t>Misiņa vienvirziena vārsts Ø 15 mm</t>
  </si>
  <si>
    <t>Misiņa lodveida krāns Ø 63 mm</t>
  </si>
  <si>
    <t>10 - 3</t>
  </si>
  <si>
    <r>
      <t xml:space="preserve">Caurule daudzslāņu  PE/XA-AL PN10 </t>
    </r>
    <r>
      <rPr>
        <sz val="12"/>
        <rFont val="Arial"/>
        <family val="2"/>
      </rPr>
      <t>ø</t>
    </r>
    <r>
      <rPr>
        <sz val="12"/>
        <rFont val="Times New Roman"/>
        <family val="1"/>
      </rPr>
      <t>15 mm Wavin vai analogs</t>
    </r>
  </si>
  <si>
    <t>Caurule daudzslāņu  PE/XA-AL PN10 ø 20 mm Wavin vai analogs</t>
  </si>
  <si>
    <t>Caurule daudzslāņu  PE/XA-AL PN10 ø 25 mm Wavin vai analogs</t>
  </si>
  <si>
    <t>Caurule daudzslāņu  PE/XA-AL PN10 ø 32 mm Wavin vai analogs</t>
  </si>
  <si>
    <t>10 -4</t>
  </si>
  <si>
    <t>Caurule daudzslāņu  PE/XA-AL PN10 ø 63 mm Wavin vai analogs</t>
  </si>
  <si>
    <t>Akmens vates siltumizolācija „PAROC” b=30mm  Ø 15 mm</t>
  </si>
  <si>
    <t>Akmens vates siltumizolācija „PAROC” b=30mm  Ø  20 mm</t>
  </si>
  <si>
    <t>Akmens vates siltumizolācija „PAROC” b=30mm  Ø  25 mm</t>
  </si>
  <si>
    <t>Akmens vates siltumizolācija „PAROC” b=30mm  Ø  32 mm</t>
  </si>
  <si>
    <t>Akmens vates siltumizolācija „PAROC ” b=30mm  Ø  40 mm</t>
  </si>
  <si>
    <t>S 10 - 9</t>
  </si>
  <si>
    <t>Elektriskajs ūdens sildītājs V = 30 l</t>
  </si>
  <si>
    <t>Elektriskajs ūdens sildītājs V = 50 l</t>
  </si>
  <si>
    <t>S3</t>
  </si>
  <si>
    <t>S 10 - 5</t>
  </si>
  <si>
    <t>S 10 - 3</t>
  </si>
  <si>
    <t>S 10 -19</t>
  </si>
  <si>
    <t>Klozetpods ar skalojamo kasti</t>
  </si>
  <si>
    <t>Klozetpods</t>
  </si>
  <si>
    <t>Klozetpods ar skalojamo kasti invalidiem</t>
  </si>
  <si>
    <t>Klozetpods, rokturi</t>
  </si>
  <si>
    <t>S 10 -18</t>
  </si>
  <si>
    <t xml:space="preserve">Roku mazgašānas galds ar vienviras jaucējkrānu un sifonu </t>
  </si>
  <si>
    <t>Roku mazgašānas galds invalīdiem ar vienviras jaucējkrānu un sifonu, rokturi</t>
  </si>
  <si>
    <t>S 10 -17</t>
  </si>
  <si>
    <t xml:space="preserve"> Izlietne ar vienviras  jaucējkrānu un sifonu </t>
  </si>
  <si>
    <t>S 10 - 15</t>
  </si>
  <si>
    <t xml:space="preserve">Cauruļvads no plastmasas kanalizācijas caurulēm PIPE LIFE ar stiprinājumiem un savienojušiem daļam Ø 50mm
</t>
  </si>
  <si>
    <t xml:space="preserve">                    Kanalizācijas caurulēs PIPE LIFE ar stiprinājumiem un savienojušiem daļam Ø 50mm
</t>
  </si>
  <si>
    <t>S 10 - 16</t>
  </si>
  <si>
    <t xml:space="preserve">Cauruļvads no plastmasas kanalizācijas caurulēm PIPE LIFE ar stiprinājumiem un savienojušiem daļam Ø 100mm
</t>
  </si>
  <si>
    <t xml:space="preserve">                    Kanalizācijas caurulēs PIPE LIFE ar stiprinājumiem un savienojušiem daļam Ø 100mm
</t>
  </si>
  <si>
    <t>S 10 - 4</t>
  </si>
  <si>
    <t xml:space="preserve">Tērauda apvalkcaurule VS 3262-75 Ø 250mm </t>
  </si>
  <si>
    <t>S 10 -20</t>
  </si>
  <si>
    <t>Urinal ar krānu</t>
  </si>
  <si>
    <t xml:space="preserve">                              Urinal ar krānu</t>
  </si>
  <si>
    <t>S 12 - 19</t>
  </si>
  <si>
    <t xml:space="preserve">Pieslēgšāna pie esošiem tīkliem </t>
  </si>
  <si>
    <t>krust.</t>
  </si>
  <si>
    <t>VENTILĀCIJAS SISTĒMA</t>
  </si>
  <si>
    <t>S 10 - 92</t>
  </si>
  <si>
    <r>
      <t>gaisa apstrādes agregāts PN-1 (kompl. ar automātikas bloku, pamatni un frekvenču regulatoru): L</t>
    </r>
    <r>
      <rPr>
        <vertAlign val="subscript"/>
        <sz val="12"/>
        <rFont val="Times New Roman"/>
        <family val="1"/>
      </rPr>
      <t>p</t>
    </r>
    <r>
      <rPr>
        <sz val="12"/>
        <rFont val="Times New Roman"/>
        <family val="1"/>
      </rPr>
      <t>=3050m³/h; H</t>
    </r>
    <r>
      <rPr>
        <vertAlign val="subscript"/>
        <sz val="12"/>
        <rFont val="Times New Roman"/>
        <family val="1"/>
      </rPr>
      <t>p</t>
    </r>
    <r>
      <rPr>
        <sz val="12"/>
        <rFont val="Times New Roman"/>
        <family val="1"/>
      </rPr>
      <t>=300Pa; L</t>
    </r>
    <r>
      <rPr>
        <vertAlign val="subscript"/>
        <sz val="12"/>
        <rFont val="Times New Roman"/>
        <family val="1"/>
      </rPr>
      <t>n</t>
    </r>
    <r>
      <rPr>
        <sz val="12"/>
        <rFont val="Times New Roman"/>
        <family val="1"/>
      </rPr>
      <t>=2250m³/h; H</t>
    </r>
    <r>
      <rPr>
        <vertAlign val="subscript"/>
        <sz val="12"/>
        <rFont val="Times New Roman"/>
        <family val="1"/>
      </rPr>
      <t>n</t>
    </r>
    <r>
      <rPr>
        <sz val="12"/>
        <rFont val="Times New Roman"/>
        <family val="1"/>
      </rPr>
      <t>=300Pa; N</t>
    </r>
    <r>
      <rPr>
        <vertAlign val="subscript"/>
        <sz val="12"/>
        <rFont val="Times New Roman"/>
        <family val="1"/>
      </rPr>
      <t>el</t>
    </r>
    <r>
      <rPr>
        <sz val="12"/>
        <rFont val="Times New Roman"/>
        <family val="1"/>
      </rPr>
      <t>=7kW; 400/3, RISR4000W</t>
    </r>
  </si>
  <si>
    <t>S 10 - 65</t>
  </si>
  <si>
    <t>izmešanas reste, 600x600</t>
  </si>
  <si>
    <t>ieņemšanas reste, 800x600</t>
  </si>
  <si>
    <t>S 10 - 58</t>
  </si>
  <si>
    <t>cinkota skārda gaisa vads, d250</t>
  </si>
  <si>
    <t>cinkota skārda gaisa vads, 150x140</t>
  </si>
  <si>
    <t>cinkota skārda gaisa vads,  200x100</t>
  </si>
  <si>
    <t>cinkota skārda gaisa vads, 300x150</t>
  </si>
  <si>
    <t>cinkota skārda gaisa vads, 400x150</t>
  </si>
  <si>
    <t>cinkota skārda gaisa vads, 400x300</t>
  </si>
  <si>
    <t>cinkota skārda gaisa vads, 500x300</t>
  </si>
  <si>
    <t>S 10 - 82</t>
  </si>
  <si>
    <t>līkums-90, d250</t>
  </si>
  <si>
    <t>līkums-90, 300x400</t>
  </si>
  <si>
    <t>līkums-90, 400x300</t>
  </si>
  <si>
    <t>sedlsavienojums, 150x140</t>
  </si>
  <si>
    <t>sedlsavienojums, 200x100</t>
  </si>
  <si>
    <t>sedlsavienojums, 400x150</t>
  </si>
  <si>
    <t>sedlsavienojums, 400x300</t>
  </si>
  <si>
    <t>sedlsavienojums, d250</t>
  </si>
  <si>
    <t>pāreja, 150x100/150x140</t>
  </si>
  <si>
    <t>pāreja, 150x140/150x150</t>
  </si>
  <si>
    <t>S 10 - 69</t>
  </si>
  <si>
    <t>Plug, 400x300</t>
  </si>
  <si>
    <t>gaisa sadalītājs, GAG-200x100</t>
  </si>
  <si>
    <t>gaisa sadalītājs, GAG-300x150</t>
  </si>
  <si>
    <t>gaisa sadalītājs, GAG-400x150</t>
  </si>
  <si>
    <t>gaisa sadalītājs, KH-250</t>
  </si>
  <si>
    <t>gaisa sadalītājs, AVS-150-100</t>
  </si>
  <si>
    <t>gaisa sadalītājs, AVS-200-100</t>
  </si>
  <si>
    <t>gaisa sadalītājs, AVS-300-150</t>
  </si>
  <si>
    <t>gaisa sadalītājs, AVS-400-150</t>
  </si>
  <si>
    <t>S 10 - 67</t>
  </si>
  <si>
    <t>droseļvārsts, IRIS-025</t>
  </si>
  <si>
    <t>droseļvārsts, UTK/R-150x150</t>
  </si>
  <si>
    <t>droseļvārsts, UTK/R-200x100</t>
  </si>
  <si>
    <t>droseļvārsts, UTK/R-300x150</t>
  </si>
  <si>
    <t>droseļvārsts, UTK/R-400x150</t>
  </si>
  <si>
    <t>droseļvārsts, UTK/R-400x300</t>
  </si>
  <si>
    <t>S 10 - 77</t>
  </si>
  <si>
    <t>trokšņu slāpētājs, 450x450x800</t>
  </si>
  <si>
    <t>uguniaizturošie vārsti EI-60, 400x300</t>
  </si>
  <si>
    <t>gaisavadu izolācija, Paroc Lamella Mat b=100mm</t>
  </si>
  <si>
    <t xml:space="preserve">               PN-3 Kalorīfera apsaistes mezgla specifikācija</t>
  </si>
  <si>
    <t>S 10 - 32</t>
  </si>
  <si>
    <t>cirkulācijas sūknis, UPS 25-60</t>
  </si>
  <si>
    <t>S 10 - 7</t>
  </si>
  <si>
    <t>trīsvirzienu vārsts ar izpildmehānismu, Kv=3.9</t>
  </si>
  <si>
    <t>vienvirziena vārsts, d20</t>
  </si>
  <si>
    <t>balansējošais vārsts, DN25, Kv=1.6</t>
  </si>
  <si>
    <t>lodveida vārsts, DN25</t>
  </si>
  <si>
    <t>S 10 - 80</t>
  </si>
  <si>
    <t>filtrs, d=20</t>
  </si>
  <si>
    <t>S 10 - 35</t>
  </si>
  <si>
    <t>manometrs, P-0-5bar</t>
  </si>
  <si>
    <r>
      <t xml:space="preserve">termometrs, T=0-100 </t>
    </r>
    <r>
      <rPr>
        <sz val="12"/>
        <rFont val="Arial"/>
        <family val="2"/>
      </rPr>
      <t>º</t>
    </r>
    <r>
      <rPr>
        <sz val="12"/>
        <rFont val="Times New Roman"/>
        <family val="1"/>
      </rPr>
      <t xml:space="preserve">C </t>
    </r>
  </si>
  <si>
    <t>atgaisotājs, d20</t>
  </si>
  <si>
    <t>izlaides ventilis, d20</t>
  </si>
  <si>
    <t>tērauda cauruļvadi, Dn25</t>
  </si>
  <si>
    <t>cauruļvadu izolācija, Armaflex SH b=19mm</t>
  </si>
  <si>
    <t>P4</t>
  </si>
  <si>
    <t>S 10 - 90</t>
  </si>
  <si>
    <r>
      <t>ventilators (kompl. ar automātikas bloku un frekvenču regulatoru):; L</t>
    </r>
    <r>
      <rPr>
        <vertAlign val="subscript"/>
        <sz val="12"/>
        <rFont val="Times New Roman"/>
        <family val="1"/>
      </rPr>
      <t>n</t>
    </r>
    <r>
      <rPr>
        <sz val="12"/>
        <rFont val="Times New Roman"/>
        <family val="1"/>
      </rPr>
      <t>=870m³/h; H</t>
    </r>
    <r>
      <rPr>
        <vertAlign val="subscript"/>
        <sz val="12"/>
        <rFont val="Times New Roman"/>
        <family val="1"/>
      </rPr>
      <t>n</t>
    </r>
    <r>
      <rPr>
        <sz val="12"/>
        <rFont val="Times New Roman"/>
        <family val="1"/>
      </rPr>
      <t>=150Pa; N</t>
    </r>
    <r>
      <rPr>
        <vertAlign val="subscript"/>
        <sz val="12"/>
        <rFont val="Times New Roman"/>
        <family val="1"/>
      </rPr>
      <t>el</t>
    </r>
    <r>
      <rPr>
        <sz val="12"/>
        <rFont val="Times New Roman"/>
        <family val="1"/>
      </rPr>
      <t>=340W; 230/1, K315MEC</t>
    </r>
  </si>
  <si>
    <t xml:space="preserve">gaisa sildītājs, CB315-3.0 </t>
  </si>
  <si>
    <t xml:space="preserve">filtrs, FFR250 </t>
  </si>
  <si>
    <t>gaisa ieņemšanas reste, IGC315</t>
  </si>
  <si>
    <t>cinkota skārda gaisa vads, d200</t>
  </si>
  <si>
    <t>līkums-90, d200</t>
  </si>
  <si>
    <t>T-gabals-90, 250/200</t>
  </si>
  <si>
    <t>pāreja, 200/160</t>
  </si>
  <si>
    <t>pāreja, 250/200</t>
  </si>
  <si>
    <t>gaisa sadalītājs, KH-160</t>
  </si>
  <si>
    <t>droseļvārsts, IRIS-200</t>
  </si>
  <si>
    <t>N4</t>
  </si>
  <si>
    <t>ventilators (kompl. ar automātikas bloku un frekvenču regulatoru):; Ln=870m³/h; Hn=150Pa; Nel=340W; 230/1, K315MEC</t>
  </si>
  <si>
    <t>gaisa izmešana reste, IGG315</t>
  </si>
  <si>
    <t>gaisa sadalītājs, KSO-200</t>
  </si>
  <si>
    <t>N5</t>
  </si>
  <si>
    <r>
      <t>ventilators (kompl. ar automātikas bloku un frekvenču regulatoru):; L</t>
    </r>
    <r>
      <rPr>
        <vertAlign val="subscript"/>
        <sz val="12"/>
        <rFont val="Times New Roman"/>
        <family val="1"/>
      </rPr>
      <t>n</t>
    </r>
    <r>
      <rPr>
        <sz val="12"/>
        <rFont val="Times New Roman"/>
        <family val="1"/>
      </rPr>
      <t>=800m³/h; H</t>
    </r>
    <r>
      <rPr>
        <vertAlign val="subscript"/>
        <sz val="12"/>
        <rFont val="Times New Roman"/>
        <family val="1"/>
      </rPr>
      <t>n</t>
    </r>
    <r>
      <rPr>
        <sz val="12"/>
        <rFont val="Times New Roman"/>
        <family val="1"/>
      </rPr>
      <t>=150Pa; N</t>
    </r>
    <r>
      <rPr>
        <vertAlign val="subscript"/>
        <sz val="12"/>
        <rFont val="Times New Roman"/>
        <family val="1"/>
      </rPr>
      <t>el</t>
    </r>
    <r>
      <rPr>
        <sz val="12"/>
        <rFont val="Times New Roman"/>
        <family val="1"/>
      </rPr>
      <t>=340W; 230/1, K315LEC</t>
    </r>
  </si>
  <si>
    <t>gaisa izmešana reste, IGC250</t>
  </si>
  <si>
    <t>cinkota skārda gaisa vads, d100</t>
  </si>
  <si>
    <t>cinkota skārda gaisa vads, d150</t>
  </si>
  <si>
    <t>līkums-90, d100</t>
  </si>
  <si>
    <t>T-gabals-90,150/100</t>
  </si>
  <si>
    <t>T-gabals-90, 200/100</t>
  </si>
  <si>
    <t>T-gabals-90, 250/250</t>
  </si>
  <si>
    <t>pāreja, 150/100</t>
  </si>
  <si>
    <t>pāreja, 200/100</t>
  </si>
  <si>
    <t>pāreja, 200/150</t>
  </si>
  <si>
    <t>pāreja, 250/100</t>
  </si>
  <si>
    <t>gaisa sadalītājs, KSO-100</t>
  </si>
  <si>
    <t>droseļvārsts, IRIS-010</t>
  </si>
  <si>
    <t>pārplūdes reste NOVA-D-1-300x150</t>
  </si>
  <si>
    <t>N6</t>
  </si>
  <si>
    <t>Elektroapgāde</t>
  </si>
  <si>
    <t>11 - 35</t>
  </si>
  <si>
    <t>Grupas elektrosadale S1, a.p.IP30;modulāra sadale ar montāžas profiliem 48mod.</t>
  </si>
  <si>
    <t>Grupas elektrosadale S2, a.p.IP30;modulāra sadale ar montāžas profiliem 48mod.</t>
  </si>
  <si>
    <t>11 - 34</t>
  </si>
  <si>
    <t>Grupas elektrosadale SS, a.p.IP44;modulāra sadale ar montāžas profiliem 36mod.</t>
  </si>
  <si>
    <t>S 11 - 56</t>
  </si>
  <si>
    <t>S 11 - 57</t>
  </si>
  <si>
    <t>S 11- 57</t>
  </si>
  <si>
    <t>Iebūvēta tipa gaismeklis ar luminiscences spuldzēm T5 4x14W, ar parabolisko reflektoru, a.p. IP20, ar elektronisko balastu avārijas režīmam sprieguma stāvokļa releju un barošan as bloku 1.st. kompl.</t>
  </si>
  <si>
    <t>Piekārtā tipa gaismeklis ar luminiscences spuldzēm T5 2x35W, ar parabolisko reflektoru, a.p. IP20, ar elektronisko balastu,</t>
  </si>
  <si>
    <t>Piekārtā tipa gaismeklis ar luminiscences spuldzēm T5 2x35W, ar parabolisko reflektoru, a.p. IP20, ar elektronisko balastu, avārijas režīmam sprieguma stāvokļa releju un barošanas bloku 1.st. kompl.</t>
  </si>
  <si>
    <t>Griestu(sienu) tipa gaismeklis ar luminis. spuldzi T5 1x35W, ar opālu reflektoru, a.p. IP20, ar elektronisko balastu,</t>
  </si>
  <si>
    <t>Griestu(sienu) tipa gaismeklis ar luminis. spuldzi T5 1x35W, ar opālu reflektoru, a.p. IP20, ar elektronisko balastu, avārijas režīmam sprieguma stāvokļa releju un barošanas bloku 1.st. kompl.</t>
  </si>
  <si>
    <t>Sienas tipa gaismeklis ar luminiscences spuldzēm  T5 2x28W, a.p. IP44, ar elektronisko balastu, avarijas režīmam sprieguma stāvokļa releju un barošanas bloku 1.st. kompl.</t>
  </si>
  <si>
    <t>S 11 - 43</t>
  </si>
  <si>
    <t>S 11 - 51</t>
  </si>
  <si>
    <t>S 11 - 49</t>
  </si>
  <si>
    <t>Pārslēdzis hermētisks 230V, 10A, a.p.IP44; zem/apm.</t>
  </si>
  <si>
    <t>S 11 - 48</t>
  </si>
  <si>
    <t>S 11 - 50</t>
  </si>
  <si>
    <t>Kontaktors 400V,10A,IP44</t>
  </si>
  <si>
    <t>S 11 - 52</t>
  </si>
  <si>
    <t>S 11 - 44</t>
  </si>
  <si>
    <t>3-vietīgs sienas zemapmetuma kontaktligzdu bloks ar iezemējuma kontaktiem 230V, 16A, a.p. IP20</t>
  </si>
  <si>
    <t>VP invalīdu pacēlājs</t>
  </si>
  <si>
    <t>S 11 - 32</t>
  </si>
  <si>
    <t>Drošinātājs PN2/100A</t>
  </si>
  <si>
    <t>S 11 - 25</t>
  </si>
  <si>
    <t>Kabelis šķ. 3x1,5 mm2 NYM</t>
  </si>
  <si>
    <t>Kabelis šķ. 3x2,5 mm2 NYM</t>
  </si>
  <si>
    <t>Kabelis šķ. 5x2,5 mm2 NYM</t>
  </si>
  <si>
    <t>Kabelis šķ. 5x4,0mm2 NYM</t>
  </si>
  <si>
    <t>S 11 - 26</t>
  </si>
  <si>
    <t>Kabelis šķ. 5x6,0mm2 NYM</t>
  </si>
  <si>
    <t>Kabelis šķ. 5x25mm2 NYM</t>
  </si>
  <si>
    <t>S 11 - 28</t>
  </si>
  <si>
    <t>Plastmasas caurule ø 25 mm</t>
  </si>
  <si>
    <t>S 11- 29</t>
  </si>
  <si>
    <t>S 11 - 31</t>
  </si>
  <si>
    <t>Zemējuma elektrods St/Zn ø16mm L-1,5m x 4 - 20 gb.</t>
  </si>
  <si>
    <t>S 11 - 30</t>
  </si>
  <si>
    <t>Zibensnovēdēis ø 8mm kompl. ar stiprinājuma elementiem (daudzumu precizēt ar montāžas firmu )</t>
  </si>
  <si>
    <t>11 - 67</t>
  </si>
  <si>
    <t>Vecas elektrosadales skapju demontāža</t>
  </si>
  <si>
    <t>Ugunsgrēka atklāšanas un trauksmes sign.sistēma</t>
  </si>
  <si>
    <t>1</t>
  </si>
  <si>
    <t>S 11 - 69</t>
  </si>
  <si>
    <t>2</t>
  </si>
  <si>
    <t>S 11 -39</t>
  </si>
  <si>
    <t>3</t>
  </si>
  <si>
    <t>S 11 - 65</t>
  </si>
  <si>
    <t>Termoelementa akumulatoriem PROBETH uzstādīšana</t>
  </si>
  <si>
    <t>4</t>
  </si>
  <si>
    <t>S 11 - 66</t>
  </si>
  <si>
    <t>5</t>
  </si>
  <si>
    <t>S 11 - 71</t>
  </si>
  <si>
    <t>6</t>
  </si>
  <si>
    <t>Starpreleja uzstādīšana</t>
  </si>
  <si>
    <t>Dūmu detektora NB-338-2 vai ekvivalents uzstādīšana</t>
  </si>
  <si>
    <t>7</t>
  </si>
  <si>
    <t>S 11 - 68</t>
  </si>
  <si>
    <t>8</t>
  </si>
  <si>
    <t>Detektora gaismas indikators GI-d8</t>
  </si>
  <si>
    <t>9</t>
  </si>
  <si>
    <t xml:space="preserve">Iekšajas sirēnas  SL-150 24V vai ekvivalents  uzstādīšana
</t>
  </si>
  <si>
    <t>10</t>
  </si>
  <si>
    <t>S 11 - 67</t>
  </si>
  <si>
    <t>Ārējas sirēnas MR-300 vai ekvivalents  uzstādīšana</t>
  </si>
  <si>
    <t>11</t>
  </si>
  <si>
    <t>S 11 - 61</t>
  </si>
  <si>
    <t xml:space="preserve">Kabeļa  2x0,8 Eurosafe 2*0.8+1ieguldīšana </t>
  </si>
  <si>
    <t>12</t>
  </si>
  <si>
    <t xml:space="preserve">Kabeļa 2x2x0.8 30min ugunsizturīgs KLM 2x0,8 ieguldīšana </t>
  </si>
  <si>
    <t>13</t>
  </si>
  <si>
    <t>KabeļaYE-H(ST)FE180/E30        1x3 ieguldīšana</t>
  </si>
  <si>
    <t>14</t>
  </si>
  <si>
    <t>15</t>
  </si>
  <si>
    <t>16</t>
  </si>
  <si>
    <t>17</t>
  </si>
  <si>
    <t>18</t>
  </si>
  <si>
    <t xml:space="preserve">Datoru un telekomunikācijas  tīkli </t>
  </si>
  <si>
    <t xml:space="preserve"> Datoru un telekomunikācijas  tīkli </t>
  </si>
  <si>
    <t>Telekomunikācijas skapja 12U 600x600x604 SU uzstādīšana</t>
  </si>
  <si>
    <t>Patčpaneli 24 portu Cat.5e  uzstādīšana</t>
  </si>
  <si>
    <t>Horizontala kabeļu organizātora ar vāku 1U  uzstādīšana</t>
  </si>
  <si>
    <t>ECOLAN Fast Ethernet Switch 24-Port,10/100Mbps,incl.19Kit uzstādīšana</t>
  </si>
  <si>
    <t>Barošanas panelis 6 vietīga LZ-211 uzstādīšana</t>
  </si>
  <si>
    <t>UPS 400VA uzstādīšana</t>
  </si>
  <si>
    <t>S 11 - 64</t>
  </si>
  <si>
    <t>Patčkabeļa 1m Cat.5e uzstādīšana</t>
  </si>
  <si>
    <t>Divvietīgas datorlīgzda Domino Cat.5e UTP v/a uzstādīšana</t>
  </si>
  <si>
    <t>Kabeļa UTP Cat.5e ieguldīšana</t>
  </si>
  <si>
    <t>Kabeļu kanala 20x40 uzstādīšana</t>
  </si>
  <si>
    <t>sedlsavienojums, 300x150</t>
  </si>
  <si>
    <t>Iebūvējamās iekārtas</t>
  </si>
  <si>
    <t>Tvaika uztvērējs, ar ogles filtru Bosch, Clean Air Modul</t>
  </si>
  <si>
    <t>Trauku mazgājamā mašīna, A klase, Whirlpool ADP 550 IX vai analogs</t>
  </si>
  <si>
    <t>Mini ledusskapis A klase Whirlpool ARC 104, vai anlogs</t>
  </si>
  <si>
    <t>Veļas mazgājamā mašīna A++ klase, Elektrolux EWP 1274 TDW vai analogs</t>
  </si>
  <si>
    <t>Iebūvējamā virtuves darba virsma  MDF 38(h)x600(pl)mm) l=3 m</t>
  </si>
  <si>
    <t>Iebūvējamā virtuves darba virsma  MDF 38(h)x600(pl)mm) l=6 m</t>
  </si>
  <si>
    <t>Televizors 19PFL3606, Philips vai analogs</t>
  </si>
  <si>
    <t>kpl.</t>
  </si>
  <si>
    <t>Vertikālās žalūzijas 3.1m(h)x2.5m</t>
  </si>
  <si>
    <t>Iebūvējamais sakpis inventāram 2.8(h)x 2 laminēts kokskaidu plātņu materiāls EGGER, divas bīdāmas durvis ar alumīnija profilu un lamināta pildījumu</t>
  </si>
  <si>
    <t>Iebūvējamais sakpis inventāram 2.8(h)x 3 laminēts kokskaidu plātņu materiāls EGGER, trīs bīdāmas durvis ar alumīnija profilu un lamināta pildījumu</t>
  </si>
  <si>
    <t>Šuijmašīna, Husqvarna Viking Emerald 116 vai analogs</t>
  </si>
  <si>
    <t>Gludināmā prese ELNA Opal vai analogs</t>
  </si>
  <si>
    <t>Multimediju iekārta (dators Hewlett Packsrd Pro Book 6560 b, interaktīvā tāfele - TRIUMPH BOARD touch 80, projektors - EPSON EB-S11 vai analogs, griestu/ sienas stiprinājuma hronšteins, elektroinstalācija</t>
  </si>
  <si>
    <t xml:space="preserve">Indukcijas plīts ar cepeškrāsni Mastercook K12820XD Future </t>
  </si>
  <si>
    <t>Stelles, aušanaas platums 1 m</t>
  </si>
  <si>
    <t>Kokapstrādes virpa DB450 (Bernardo) vai analogs</t>
  </si>
  <si>
    <t>Skrūvspīles, darba platums 100 mm</t>
  </si>
  <si>
    <t>Metāla galds skrūvspīļu stiprināšanai 2000x700x900mm</t>
  </si>
  <si>
    <t>Ēvelsoli Proma PTH-2100NB</t>
  </si>
  <si>
    <t>Stacionārais diska zāģis un ēvele Bernardo CW 150 vai analogs</t>
  </si>
  <si>
    <t>Satcionārā urbjmašīna Quantum B13 / 230V ar metāla darba galdu 700x1200x900</t>
  </si>
  <si>
    <t>Asināmā ierīce Woodster WG 8 un metāla galds galds 700x1200x 900</t>
  </si>
  <si>
    <t>Invalīdu pacēlājs CPL 540. pacelšana no 1 uz 2 stāvu.Platforma 750x1000, automātiskā darbība, celtspēja 225 kg, darbojas no akumulatora, akumulatora uzlāde  no 220V, 50 Hz, divas tālvadības pultis, 2x180 grādu pagriezieni, divas apstāšanās vietas. Elektropielēgums pie sadales skapja un platformas. Esošo margu demontāža jaunu stabiņu montāža un pacēlāja vadulas montāža, tai skaitā norobežojošā režģa un lentera montāža montāža L=11,5 m</t>
  </si>
</sst>
</file>

<file path=xl/styles.xml><?xml version="1.0" encoding="utf-8"?>
<styleSheet xmlns="http://schemas.openxmlformats.org/spreadsheetml/2006/main">
  <numFmts count="17">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 [$Ls-426]"/>
    <numFmt numFmtId="165" formatCode="mmm\ dd"/>
    <numFmt numFmtId="166" formatCode="#,##0.00_ ;\-#,##0.00\ "/>
    <numFmt numFmtId="167" formatCode="0.0"/>
    <numFmt numFmtId="168" formatCode="0.000"/>
    <numFmt numFmtId="169" formatCode="_(* #,##0.00_);_(* \(#,##0.00\);_(* \-??_);_(@_)"/>
    <numFmt numFmtId="170" formatCode="_(* #,##0_);_(* \(#,##0\);_(* \-??_);_(@_)"/>
    <numFmt numFmtId="171" formatCode="mm/yy"/>
    <numFmt numFmtId="172" formatCode="dd/mm/yy"/>
  </numFmts>
  <fonts count="58">
    <font>
      <sz val="10"/>
      <name val="Arial"/>
      <family val="2"/>
    </font>
    <font>
      <sz val="11"/>
      <color indexed="8"/>
      <name val="Calibri"/>
      <family val="2"/>
    </font>
    <font>
      <sz val="11"/>
      <color indexed="9"/>
      <name val="Calibri"/>
      <family val="2"/>
    </font>
    <font>
      <sz val="10"/>
      <name val="Arial Cyr"/>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Arial Narrow"/>
      <family val="2"/>
    </font>
    <font>
      <b/>
      <sz val="14"/>
      <name val="Arial Narrow"/>
      <family val="2"/>
    </font>
    <font>
      <b/>
      <i/>
      <u val="single"/>
      <sz val="14"/>
      <name val="Arial Narrow"/>
      <family val="2"/>
    </font>
    <font>
      <sz val="8"/>
      <name val="Arial Narrow"/>
      <family val="2"/>
    </font>
    <font>
      <sz val="10"/>
      <name val="Arial Narrow"/>
      <family val="2"/>
    </font>
    <font>
      <u val="single"/>
      <sz val="11"/>
      <name val="Arial Narrow"/>
      <family val="2"/>
    </font>
    <font>
      <sz val="12"/>
      <name val="Arial Narrow"/>
      <family val="2"/>
    </font>
    <font>
      <b/>
      <i/>
      <sz val="12"/>
      <name val="Arial Narrow"/>
      <family val="2"/>
    </font>
    <font>
      <b/>
      <sz val="11"/>
      <name val="Arial Narrow"/>
      <family val="2"/>
    </font>
    <font>
      <sz val="12"/>
      <name val="Times New Roman"/>
      <family val="1"/>
    </font>
    <font>
      <b/>
      <sz val="12"/>
      <name val="Times New Roman"/>
      <family val="1"/>
    </font>
    <font>
      <b/>
      <sz val="10"/>
      <name val="Arial"/>
      <family val="2"/>
    </font>
    <font>
      <sz val="10"/>
      <name val="Times New Roman"/>
      <family val="1"/>
    </font>
    <font>
      <b/>
      <sz val="14"/>
      <name val="Times New Roman"/>
      <family val="1"/>
    </font>
    <font>
      <b/>
      <sz val="11"/>
      <name val="Times New Roman"/>
      <family val="1"/>
    </font>
    <font>
      <sz val="12"/>
      <name val="Arial"/>
      <family val="2"/>
    </font>
    <font>
      <b/>
      <sz val="10"/>
      <name val="Times New Roman"/>
      <family val="1"/>
    </font>
    <font>
      <vertAlign val="subscript"/>
      <sz val="12"/>
      <name val="Times New Roman"/>
      <family val="1"/>
    </font>
    <font>
      <b/>
      <i/>
      <sz val="12"/>
      <name val="Times New Roman"/>
      <family val="1"/>
    </font>
    <font>
      <b/>
      <sz val="10"/>
      <name val="Arial Narrow"/>
      <family val="2"/>
    </font>
    <font>
      <sz val="12"/>
      <name val="Calibri"/>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medium">
        <color indexed="8"/>
      </left>
      <right style="thin">
        <color indexed="8"/>
      </right>
      <top style="thin">
        <color indexed="8"/>
      </top>
      <bottom>
        <color indexed="63"/>
      </bottom>
    </border>
    <border>
      <left style="thin"/>
      <right>
        <color indexed="63"/>
      </right>
      <top>
        <color indexed="63"/>
      </top>
      <bottom>
        <color indexed="63"/>
      </bottom>
    </border>
    <border>
      <left style="thin"/>
      <right style="thin"/>
      <top style="thin"/>
      <bottom style="thin"/>
    </border>
  </borders>
  <cellStyleXfs count="11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11"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2" fillId="3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42" fillId="34" borderId="0" applyNumberFormat="0" applyBorder="0" applyAlignment="0" applyProtection="0"/>
    <xf numFmtId="0" fontId="42" fillId="35"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42" fillId="38" borderId="0" applyNumberFormat="0" applyBorder="0" applyAlignment="0" applyProtection="0"/>
    <xf numFmtId="0" fontId="42" fillId="39" borderId="0" applyNumberFormat="0" applyBorder="0" applyAlignment="0" applyProtection="0"/>
    <xf numFmtId="0" fontId="43" fillId="40" borderId="0" applyNumberFormat="0" applyBorder="0" applyAlignment="0" applyProtection="0"/>
    <xf numFmtId="0" fontId="44" fillId="41" borderId="1" applyNumberFormat="0" applyAlignment="0" applyProtection="0"/>
    <xf numFmtId="0" fontId="45" fillId="42" borderId="2" applyNumberFormat="0" applyAlignment="0" applyProtection="0"/>
    <xf numFmtId="169"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0" fillId="0" borderId="0">
      <alignment/>
      <protection/>
    </xf>
    <xf numFmtId="0" fontId="46" fillId="0" borderId="0" applyNumberFormat="0" applyFill="0" applyBorder="0" applyAlignment="0" applyProtection="0"/>
    <xf numFmtId="0" fontId="47" fillId="43"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44" borderId="1" applyNumberFormat="0" applyAlignment="0" applyProtection="0"/>
    <xf numFmtId="0" fontId="52" fillId="0" borderId="6" applyNumberFormat="0" applyFill="0" applyAlignment="0" applyProtection="0"/>
    <xf numFmtId="0" fontId="53" fillId="45"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0" fillId="0" borderId="0">
      <alignment/>
      <protection/>
    </xf>
    <xf numFmtId="0" fontId="3" fillId="0" borderId="0">
      <alignment/>
      <protection/>
    </xf>
    <xf numFmtId="0" fontId="0" fillId="46" borderId="7" applyNumberFormat="0" applyFont="0" applyAlignment="0" applyProtection="0"/>
    <xf numFmtId="0" fontId="54" fillId="41" borderId="8" applyNumberFormat="0" applyAlignment="0" applyProtection="0"/>
    <xf numFmtId="9" fontId="0" fillId="0" borderId="0" applyFill="0" applyBorder="0" applyAlignment="0" applyProtection="0"/>
    <xf numFmtId="0" fontId="0" fillId="0" borderId="0">
      <alignment/>
      <protection/>
    </xf>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0" fontId="2"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50" borderId="0" applyNumberFormat="0" applyBorder="0" applyAlignment="0" applyProtection="0"/>
    <xf numFmtId="0" fontId="4" fillId="13" borderId="10" applyNumberFormat="0" applyAlignment="0" applyProtection="0"/>
    <xf numFmtId="0" fontId="5" fillId="51" borderId="11" applyNumberFormat="0" applyAlignment="0" applyProtection="0"/>
    <xf numFmtId="0" fontId="6" fillId="51" borderId="10" applyNumberFormat="0" applyAlignment="0" applyProtection="0"/>
    <xf numFmtId="0" fontId="7" fillId="0" borderId="12" applyNumberFormat="0" applyFill="0" applyAlignment="0" applyProtection="0"/>
    <xf numFmtId="0" fontId="8" fillId="0" borderId="13" applyNumberFormat="0" applyFill="0" applyAlignment="0" applyProtection="0"/>
    <xf numFmtId="0" fontId="9" fillId="0" borderId="14" applyNumberFormat="0" applyFill="0" applyAlignment="0" applyProtection="0"/>
    <xf numFmtId="0" fontId="9" fillId="0" borderId="0" applyNumberFormat="0" applyFill="0" applyBorder="0" applyAlignment="0" applyProtection="0"/>
    <xf numFmtId="0" fontId="10" fillId="0" borderId="15" applyNumberFormat="0" applyFill="0" applyAlignment="0" applyProtection="0"/>
    <xf numFmtId="0" fontId="11" fillId="52" borderId="16" applyNumberFormat="0" applyAlignment="0" applyProtection="0"/>
    <xf numFmtId="0" fontId="12" fillId="0" borderId="0" applyNumberFormat="0" applyFill="0" applyBorder="0" applyAlignment="0" applyProtection="0"/>
    <xf numFmtId="0" fontId="13" fillId="53" borderId="0" applyNumberFormat="0" applyBorder="0" applyAlignment="0" applyProtection="0"/>
    <xf numFmtId="0" fontId="0" fillId="0" borderId="0">
      <alignment/>
      <protection/>
    </xf>
    <xf numFmtId="0" fontId="14" fillId="9" borderId="0" applyNumberFormat="0" applyBorder="0" applyAlignment="0" applyProtection="0"/>
    <xf numFmtId="0" fontId="15" fillId="0" borderId="0" applyNumberFormat="0" applyFill="0" applyBorder="0" applyAlignment="0" applyProtection="0"/>
    <xf numFmtId="0" fontId="0" fillId="54" borderId="17" applyNumberFormat="0" applyAlignment="0" applyProtection="0"/>
    <xf numFmtId="0" fontId="16" fillId="0" borderId="18" applyNumberFormat="0" applyFill="0" applyAlignment="0" applyProtection="0"/>
    <xf numFmtId="0" fontId="17" fillId="0" borderId="0" applyNumberFormat="0" applyFill="0" applyBorder="0" applyAlignment="0" applyProtection="0"/>
    <xf numFmtId="0" fontId="18" fillId="10" borderId="0" applyNumberFormat="0" applyBorder="0" applyAlignment="0" applyProtection="0"/>
  </cellStyleXfs>
  <cellXfs count="175">
    <xf numFmtId="0" fontId="0" fillId="0" borderId="0" xfId="0" applyAlignment="1">
      <alignment/>
    </xf>
    <xf numFmtId="0" fontId="19" fillId="0" borderId="0" xfId="0" applyFont="1" applyFill="1" applyAlignment="1">
      <alignment/>
    </xf>
    <xf numFmtId="0" fontId="19" fillId="0" borderId="0" xfId="0" applyFont="1" applyFill="1" applyAlignment="1">
      <alignment horizontal="center"/>
    </xf>
    <xf numFmtId="0" fontId="22" fillId="0" borderId="0" xfId="82" applyFont="1" applyFill="1" applyBorder="1" applyAlignment="1">
      <alignment horizontal="center" vertical="center" wrapText="1"/>
      <protection/>
    </xf>
    <xf numFmtId="0" fontId="23" fillId="0" borderId="0" xfId="64" applyFont="1" applyFill="1" applyAlignment="1">
      <alignment vertical="center"/>
      <protection/>
    </xf>
    <xf numFmtId="0" fontId="19" fillId="0" borderId="0" xfId="0" applyFont="1" applyFill="1" applyBorder="1" applyAlignment="1">
      <alignment vertical="center"/>
    </xf>
    <xf numFmtId="0" fontId="24" fillId="0" borderId="0" xfId="0" applyFont="1" applyFill="1" applyBorder="1" applyAlignment="1">
      <alignment vertical="center" wrapText="1"/>
    </xf>
    <xf numFmtId="0" fontId="19" fillId="0" borderId="0" xfId="0" applyFont="1" applyFill="1" applyAlignment="1">
      <alignment vertical="center"/>
    </xf>
    <xf numFmtId="0" fontId="19" fillId="0" borderId="0" xfId="0" applyFont="1" applyFill="1" applyBorder="1" applyAlignment="1">
      <alignment vertical="center" wrapText="1"/>
    </xf>
    <xf numFmtId="0" fontId="25" fillId="0" borderId="0" xfId="0" applyFont="1" applyFill="1" applyBorder="1" applyAlignment="1">
      <alignment/>
    </xf>
    <xf numFmtId="0" fontId="25" fillId="0" borderId="0" xfId="0" applyFont="1" applyFill="1" applyBorder="1" applyAlignment="1">
      <alignment horizontal="center"/>
    </xf>
    <xf numFmtId="164" fontId="25" fillId="0" borderId="0" xfId="0" applyNumberFormat="1" applyFont="1" applyFill="1" applyAlignment="1">
      <alignment horizontal="left" vertical="center"/>
    </xf>
    <xf numFmtId="164" fontId="25" fillId="0" borderId="0" xfId="0" applyNumberFormat="1" applyFont="1" applyFill="1" applyAlignment="1">
      <alignment horizontal="center" vertical="center"/>
    </xf>
    <xf numFmtId="0" fontId="25" fillId="0" borderId="0" xfId="0" applyFont="1" applyFill="1" applyAlignment="1">
      <alignment vertical="center"/>
    </xf>
    <xf numFmtId="0" fontId="25" fillId="0" borderId="0" xfId="82" applyFont="1" applyFill="1" applyAlignment="1">
      <alignment horizontal="center" vertical="center"/>
      <protection/>
    </xf>
    <xf numFmtId="0" fontId="25" fillId="0" borderId="0" xfId="82" applyFont="1" applyFill="1" applyAlignment="1">
      <alignment vertical="center" wrapText="1"/>
      <protection/>
    </xf>
    <xf numFmtId="0" fontId="26" fillId="0" borderId="0" xfId="82" applyFont="1" applyFill="1" applyAlignment="1">
      <alignment horizontal="center" vertical="center" wrapText="1"/>
      <protection/>
    </xf>
    <xf numFmtId="0" fontId="25" fillId="0" borderId="0" xfId="82" applyFont="1" applyFill="1" applyAlignment="1">
      <alignment vertical="center"/>
      <protection/>
    </xf>
    <xf numFmtId="0" fontId="27" fillId="0" borderId="19" xfId="0" applyFont="1" applyFill="1" applyBorder="1" applyAlignment="1">
      <alignment horizontal="center" vertical="center"/>
    </xf>
    <xf numFmtId="0" fontId="27" fillId="0" borderId="0" xfId="0" applyFont="1" applyFill="1" applyAlignment="1">
      <alignment horizontal="center" vertical="center"/>
    </xf>
    <xf numFmtId="165" fontId="28" fillId="0" borderId="19" xfId="64" applyNumberFormat="1" applyFont="1" applyFill="1" applyBorder="1" applyAlignment="1">
      <alignment horizontal="center" vertical="center" wrapText="1"/>
      <protection/>
    </xf>
    <xf numFmtId="49" fontId="29" fillId="0" borderId="19" xfId="0" applyNumberFormat="1" applyFont="1" applyFill="1" applyBorder="1" applyAlignment="1">
      <alignment vertical="center" wrapText="1"/>
    </xf>
    <xf numFmtId="49" fontId="28" fillId="0" borderId="19"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28" fillId="0" borderId="19" xfId="0" applyFont="1" applyFill="1" applyBorder="1" applyAlignment="1">
      <alignment vertical="center" wrapText="1"/>
    </xf>
    <xf numFmtId="0" fontId="28" fillId="0" borderId="19" xfId="0" applyFont="1" applyFill="1" applyBorder="1" applyAlignment="1">
      <alignment horizontal="center" vertical="center" wrapText="1"/>
    </xf>
    <xf numFmtId="0" fontId="29" fillId="0" borderId="19" xfId="0" applyFont="1" applyFill="1" applyBorder="1" applyAlignment="1">
      <alignment horizontal="left" vertical="center" wrapText="1"/>
    </xf>
    <xf numFmtId="0" fontId="28" fillId="0" borderId="19" xfId="0" applyFont="1" applyFill="1" applyBorder="1" applyAlignment="1">
      <alignment horizontal="center"/>
    </xf>
    <xf numFmtId="0" fontId="30" fillId="0" borderId="19" xfId="74" applyFont="1" applyFill="1" applyBorder="1" applyAlignment="1">
      <alignment horizontal="center" vertical="center" wrapText="1"/>
      <protection/>
    </xf>
    <xf numFmtId="0" fontId="29" fillId="0" borderId="19" xfId="103" applyFont="1" applyFill="1" applyBorder="1" applyAlignment="1">
      <alignment horizontal="center" vertical="center" wrapText="1"/>
      <protection/>
    </xf>
    <xf numFmtId="0" fontId="29" fillId="0" borderId="19" xfId="103" applyFont="1" applyFill="1" applyBorder="1" applyAlignment="1">
      <alignment vertical="center" wrapText="1"/>
      <protection/>
    </xf>
    <xf numFmtId="0" fontId="32" fillId="0" borderId="19" xfId="103" applyFont="1" applyFill="1" applyBorder="1" applyAlignment="1">
      <alignment horizontal="center" vertical="center" wrapText="1"/>
      <protection/>
    </xf>
    <xf numFmtId="0" fontId="33" fillId="0" borderId="19" xfId="103" applyFont="1" applyFill="1" applyBorder="1" applyAlignment="1">
      <alignment horizontal="center" vertical="center" wrapText="1"/>
      <protection/>
    </xf>
    <xf numFmtId="0" fontId="28" fillId="0" borderId="19" xfId="103" applyFont="1" applyFill="1" applyBorder="1" applyAlignment="1">
      <alignment horizontal="center" vertical="center" wrapText="1"/>
      <protection/>
    </xf>
    <xf numFmtId="0" fontId="28" fillId="0" borderId="19" xfId="103" applyFont="1" applyFill="1" applyBorder="1" applyAlignment="1">
      <alignment horizontal="left" vertical="center" wrapText="1"/>
      <protection/>
    </xf>
    <xf numFmtId="0" fontId="28" fillId="0" borderId="19" xfId="0" applyFont="1" applyFill="1" applyBorder="1" applyAlignment="1">
      <alignment horizontal="left" vertical="center" wrapText="1"/>
    </xf>
    <xf numFmtId="0" fontId="28" fillId="0" borderId="19" xfId="103" applyFont="1" applyFill="1" applyBorder="1" applyAlignment="1">
      <alignment horizontal="right" vertical="center" wrapText="1"/>
      <protection/>
    </xf>
    <xf numFmtId="0" fontId="28" fillId="0" borderId="19" xfId="0" applyFont="1" applyFill="1" applyBorder="1" applyAlignment="1">
      <alignment horizontal="right" vertical="center" wrapText="1"/>
    </xf>
    <xf numFmtId="0" fontId="28" fillId="0" borderId="19" xfId="103" applyFont="1" applyFill="1" applyBorder="1" applyAlignment="1">
      <alignment horizontal="center" vertical="center" wrapText="1"/>
      <protection/>
    </xf>
    <xf numFmtId="0" fontId="28" fillId="0" borderId="19" xfId="103" applyFont="1" applyFill="1" applyBorder="1" applyAlignment="1">
      <alignment horizontal="left" vertical="center" wrapText="1"/>
      <protection/>
    </xf>
    <xf numFmtId="0" fontId="28" fillId="0" borderId="19" xfId="0" applyFont="1" applyFill="1" applyBorder="1" applyAlignment="1">
      <alignment horizontal="center" vertical="center"/>
    </xf>
    <xf numFmtId="0" fontId="28" fillId="0" borderId="19" xfId="103" applyFont="1" applyFill="1" applyBorder="1" applyAlignment="1">
      <alignment vertical="center" wrapText="1"/>
      <protection/>
    </xf>
    <xf numFmtId="0" fontId="28" fillId="0" borderId="19" xfId="103" applyFont="1" applyFill="1" applyBorder="1" applyAlignment="1">
      <alignment vertical="center" wrapText="1"/>
      <protection/>
    </xf>
    <xf numFmtId="0" fontId="28" fillId="0" borderId="19" xfId="103" applyFont="1" applyFill="1" applyBorder="1" applyAlignment="1">
      <alignment horizontal="right" vertical="center" wrapText="1"/>
      <protection/>
    </xf>
    <xf numFmtId="0" fontId="28" fillId="0" borderId="19" xfId="0" applyFont="1" applyFill="1" applyBorder="1" applyAlignment="1" applyProtection="1">
      <alignment horizontal="center" vertical="center"/>
      <protection/>
    </xf>
    <xf numFmtId="0" fontId="28" fillId="0" borderId="19" xfId="0" applyFont="1" applyFill="1" applyBorder="1" applyAlignment="1">
      <alignment wrapText="1"/>
    </xf>
    <xf numFmtId="0" fontId="28" fillId="0" borderId="19" xfId="0" applyFont="1" applyFill="1" applyBorder="1" applyAlignment="1">
      <alignment horizontal="right"/>
    </xf>
    <xf numFmtId="0" fontId="28" fillId="0" borderId="19" xfId="0" applyFont="1" applyFill="1" applyBorder="1" applyAlignment="1" applyProtection="1">
      <alignment wrapText="1"/>
      <protection/>
    </xf>
    <xf numFmtId="0" fontId="28" fillId="0" borderId="19" xfId="0" applyFont="1" applyFill="1" applyBorder="1" applyAlignment="1" applyProtection="1">
      <alignment horizontal="left" wrapText="1"/>
      <protection/>
    </xf>
    <xf numFmtId="0" fontId="34" fillId="0" borderId="19" xfId="0" applyFont="1" applyFill="1" applyBorder="1" applyAlignment="1">
      <alignment horizontal="center" vertical="center"/>
    </xf>
    <xf numFmtId="0" fontId="28" fillId="0" borderId="19" xfId="0" applyFont="1" applyFill="1" applyBorder="1" applyAlignment="1">
      <alignment horizontal="left" vertical="center" wrapText="1" indent="1"/>
    </xf>
    <xf numFmtId="0" fontId="29" fillId="0" borderId="19" xfId="103" applyFont="1" applyFill="1" applyBorder="1" applyAlignment="1">
      <alignment horizontal="left" vertical="top" wrapText="1"/>
      <protection/>
    </xf>
    <xf numFmtId="0" fontId="28" fillId="0" borderId="19" xfId="103" applyFont="1" applyFill="1" applyBorder="1" applyAlignment="1">
      <alignment horizontal="right" vertical="top" wrapText="1"/>
      <protection/>
    </xf>
    <xf numFmtId="0" fontId="35" fillId="0" borderId="19" xfId="76" applyNumberFormat="1" applyFont="1" applyFill="1" applyBorder="1" applyAlignment="1" applyProtection="1">
      <alignment horizontal="center" vertical="center" wrapText="1"/>
      <protection/>
    </xf>
    <xf numFmtId="0" fontId="29" fillId="0" borderId="19" xfId="76" applyNumberFormat="1" applyFont="1" applyFill="1" applyBorder="1" applyAlignment="1" applyProtection="1">
      <alignment horizontal="center" vertical="center" wrapText="1"/>
      <protection/>
    </xf>
    <xf numFmtId="165" fontId="28" fillId="0" borderId="19" xfId="0" applyNumberFormat="1" applyFont="1" applyFill="1" applyBorder="1" applyAlignment="1">
      <alignment horizontal="center"/>
    </xf>
    <xf numFmtId="0" fontId="31" fillId="0" borderId="19" xfId="0" applyFont="1" applyFill="1" applyBorder="1" applyAlignment="1">
      <alignment horizontal="center"/>
    </xf>
    <xf numFmtId="0" fontId="28" fillId="0" borderId="19" xfId="82" applyFont="1" applyFill="1" applyBorder="1">
      <alignment/>
      <protection/>
    </xf>
    <xf numFmtId="0" fontId="31" fillId="0" borderId="19" xfId="103" applyFont="1" applyFill="1" applyBorder="1" applyAlignment="1">
      <alignment horizontal="center" vertical="center" wrapText="1"/>
      <protection/>
    </xf>
    <xf numFmtId="171" fontId="28" fillId="0" borderId="19" xfId="103" applyNumberFormat="1" applyFont="1" applyFill="1" applyBorder="1" applyAlignment="1">
      <alignment horizontal="center" vertical="center" wrapText="1"/>
      <protection/>
    </xf>
    <xf numFmtId="0" fontId="35" fillId="0" borderId="19" xfId="103" applyFont="1" applyFill="1" applyBorder="1" applyAlignment="1">
      <alignment horizontal="center" vertical="center" wrapText="1"/>
      <protection/>
    </xf>
    <xf numFmtId="0" fontId="28" fillId="0" borderId="19" xfId="0" applyFont="1" applyFill="1" applyBorder="1" applyAlignment="1">
      <alignment/>
    </xf>
    <xf numFmtId="0" fontId="28" fillId="0" borderId="20" xfId="78" applyFont="1" applyFill="1" applyBorder="1" applyAlignment="1">
      <alignment horizontal="center" wrapText="1"/>
      <protection/>
    </xf>
    <xf numFmtId="0" fontId="28" fillId="0" borderId="19" xfId="78" applyFont="1" applyFill="1" applyBorder="1" applyAlignment="1">
      <alignment horizontal="center" wrapText="1"/>
      <protection/>
    </xf>
    <xf numFmtId="0" fontId="28" fillId="0" borderId="19" xfId="78" applyFont="1" applyFill="1" applyBorder="1" applyAlignment="1">
      <alignment horizontal="left" vertical="center" wrapText="1"/>
      <protection/>
    </xf>
    <xf numFmtId="0" fontId="28" fillId="0" borderId="21" xfId="78" applyFont="1" applyFill="1" applyBorder="1" applyAlignment="1">
      <alignment horizontal="center"/>
      <protection/>
    </xf>
    <xf numFmtId="0" fontId="28" fillId="0" borderId="21" xfId="78" applyFont="1" applyFill="1" applyBorder="1" applyAlignment="1">
      <alignment horizontal="center" wrapText="1"/>
      <protection/>
    </xf>
    <xf numFmtId="0" fontId="28" fillId="0" borderId="19" xfId="78" applyFont="1" applyFill="1" applyBorder="1" applyAlignment="1">
      <alignment horizontal="left" wrapText="1"/>
      <protection/>
    </xf>
    <xf numFmtId="0" fontId="28" fillId="0" borderId="21" xfId="78" applyFont="1" applyFill="1" applyBorder="1" applyAlignment="1">
      <alignment horizontal="center" vertical="center" wrapText="1"/>
      <protection/>
    </xf>
    <xf numFmtId="0" fontId="37" fillId="0" borderId="22" xfId="78" applyFont="1" applyFill="1" applyBorder="1" applyAlignment="1">
      <alignment horizontal="center" wrapText="1"/>
      <protection/>
    </xf>
    <xf numFmtId="0" fontId="28" fillId="0" borderId="20" xfId="78" applyNumberFormat="1" applyFont="1" applyFill="1" applyBorder="1" applyAlignment="1">
      <alignment horizontal="center" vertical="center" wrapText="1"/>
      <protection/>
    </xf>
    <xf numFmtId="0" fontId="28" fillId="0" borderId="19" xfId="78" applyNumberFormat="1" applyFont="1" applyFill="1" applyBorder="1" applyAlignment="1">
      <alignment horizontal="center" vertical="center" wrapText="1"/>
      <protection/>
    </xf>
    <xf numFmtId="0" fontId="28" fillId="0" borderId="20" xfId="103" applyFont="1" applyFill="1" applyBorder="1" applyAlignment="1">
      <alignment horizontal="center" vertical="center" wrapText="1"/>
      <protection/>
    </xf>
    <xf numFmtId="0" fontId="28" fillId="0" borderId="19" xfId="64" applyFont="1" applyFill="1" applyBorder="1">
      <alignment/>
      <protection/>
    </xf>
    <xf numFmtId="0" fontId="28" fillId="0" borderId="19" xfId="64" applyFont="1" applyFill="1" applyBorder="1" applyAlignment="1">
      <alignment wrapText="1"/>
      <protection/>
    </xf>
    <xf numFmtId="0" fontId="28" fillId="0" borderId="19" xfId="64" applyFont="1" applyFill="1" applyBorder="1" applyAlignment="1">
      <alignment horizontal="center"/>
      <protection/>
    </xf>
    <xf numFmtId="0" fontId="28" fillId="0" borderId="21" xfId="64" applyFont="1" applyFill="1" applyBorder="1" applyAlignment="1">
      <alignment horizontal="center" vertical="center"/>
      <protection/>
    </xf>
    <xf numFmtId="172" fontId="28" fillId="0" borderId="19" xfId="64" applyNumberFormat="1" applyFont="1" applyFill="1" applyBorder="1">
      <alignment/>
      <protection/>
    </xf>
    <xf numFmtId="165" fontId="0" fillId="0" borderId="19" xfId="64" applyNumberFormat="1" applyFont="1" applyFill="1" applyBorder="1" applyAlignment="1">
      <alignment horizontal="center" vertical="center" wrapText="1"/>
      <protection/>
    </xf>
    <xf numFmtId="49" fontId="28" fillId="0" borderId="19" xfId="64" applyNumberFormat="1" applyFont="1" applyFill="1" applyBorder="1" applyAlignment="1">
      <alignment horizontal="center" vertical="center" wrapText="1"/>
      <protection/>
    </xf>
    <xf numFmtId="1" fontId="28" fillId="0" borderId="21" xfId="0" applyNumberFormat="1" applyFont="1" applyFill="1" applyBorder="1" applyAlignment="1">
      <alignment horizontal="center" vertical="center"/>
    </xf>
    <xf numFmtId="49" fontId="0" fillId="0" borderId="19" xfId="64" applyNumberFormat="1" applyFont="1" applyFill="1" applyBorder="1" applyAlignment="1">
      <alignment horizontal="center" vertical="center" wrapText="1"/>
      <protection/>
    </xf>
    <xf numFmtId="49" fontId="0" fillId="0" borderId="19" xfId="64" applyNumberFormat="1" applyFont="1" applyFill="1" applyBorder="1" applyAlignment="1">
      <alignment horizontal="center" vertical="center"/>
      <protection/>
    </xf>
    <xf numFmtId="0" fontId="28" fillId="0" borderId="23" xfId="103" applyFont="1" applyFill="1" applyBorder="1" applyAlignment="1">
      <alignment horizontal="center" vertical="center" wrapText="1"/>
      <protection/>
    </xf>
    <xf numFmtId="49" fontId="28" fillId="0" borderId="19" xfId="64" applyNumberFormat="1" applyFont="1" applyFill="1" applyBorder="1" applyAlignment="1">
      <alignment horizontal="center" vertical="center"/>
      <protection/>
    </xf>
    <xf numFmtId="165" fontId="28" fillId="0" borderId="24" xfId="64" applyNumberFormat="1" applyFont="1" applyFill="1" applyBorder="1" applyAlignment="1">
      <alignment horizontal="center" vertical="center" wrapText="1"/>
      <protection/>
    </xf>
    <xf numFmtId="49" fontId="28" fillId="0" borderId="24" xfId="0" applyNumberFormat="1" applyFont="1" applyFill="1" applyBorder="1" applyAlignment="1">
      <alignment vertical="center" wrapText="1"/>
    </xf>
    <xf numFmtId="49" fontId="28" fillId="0" borderId="24" xfId="0" applyNumberFormat="1" applyFont="1" applyFill="1" applyBorder="1" applyAlignment="1">
      <alignment horizontal="center" vertical="center"/>
    </xf>
    <xf numFmtId="1" fontId="28" fillId="0" borderId="25" xfId="0" applyNumberFormat="1" applyFont="1" applyFill="1" applyBorder="1" applyAlignment="1">
      <alignment horizontal="center" vertical="center"/>
    </xf>
    <xf numFmtId="49" fontId="28" fillId="0" borderId="20" xfId="64" applyNumberFormat="1" applyFont="1" applyFill="1" applyBorder="1" applyAlignment="1">
      <alignment horizontal="center" vertical="center" wrapText="1"/>
      <protection/>
    </xf>
    <xf numFmtId="0" fontId="28" fillId="0" borderId="19" xfId="64" applyFont="1" applyFill="1" applyBorder="1" applyAlignment="1">
      <alignment horizontal="left" vertical="center" wrapText="1"/>
      <protection/>
    </xf>
    <xf numFmtId="0" fontId="28" fillId="0" borderId="19" xfId="64" applyFont="1" applyFill="1" applyBorder="1" applyAlignment="1">
      <alignment horizontal="center" vertical="center" wrapText="1"/>
      <protection/>
    </xf>
    <xf numFmtId="1" fontId="28" fillId="0" borderId="21" xfId="64" applyNumberFormat="1" applyFont="1" applyFill="1" applyBorder="1" applyAlignment="1">
      <alignment horizontal="center" vertical="center" wrapText="1"/>
      <protection/>
    </xf>
    <xf numFmtId="49" fontId="29" fillId="0" borderId="19" xfId="64" applyNumberFormat="1" applyFont="1" applyFill="1" applyBorder="1" applyAlignment="1">
      <alignment horizontal="center" vertical="center" wrapText="1"/>
      <protection/>
    </xf>
    <xf numFmtId="0" fontId="29" fillId="0" borderId="19" xfId="64" applyFont="1" applyFill="1" applyBorder="1" applyAlignment="1">
      <alignment horizontal="center" vertical="center" wrapText="1" shrinkToFit="1"/>
      <protection/>
    </xf>
    <xf numFmtId="0" fontId="28" fillId="0" borderId="19" xfId="64" applyFont="1" applyFill="1" applyBorder="1" applyAlignment="1">
      <alignment horizontal="center" vertical="center" wrapText="1" shrinkToFit="1"/>
      <protection/>
    </xf>
    <xf numFmtId="49" fontId="28" fillId="0" borderId="19" xfId="64" applyNumberFormat="1" applyFont="1" applyFill="1" applyBorder="1" applyAlignment="1">
      <alignment horizontal="center" vertical="center" wrapText="1" shrinkToFit="1"/>
      <protection/>
    </xf>
    <xf numFmtId="0" fontId="28" fillId="0" borderId="19" xfId="64" applyFont="1" applyFill="1" applyBorder="1" applyAlignment="1">
      <alignment horizontal="center" vertical="center"/>
      <protection/>
    </xf>
    <xf numFmtId="0" fontId="24" fillId="0" borderId="0" xfId="0" applyFont="1" applyFill="1" applyBorder="1" applyAlignment="1">
      <alignment vertical="center"/>
    </xf>
    <xf numFmtId="0" fontId="25" fillId="0" borderId="0" xfId="0" applyFont="1" applyFill="1" applyBorder="1" applyAlignment="1">
      <alignment horizontal="center" vertical="center" wrapText="1"/>
    </xf>
    <xf numFmtId="0" fontId="27" fillId="0" borderId="19" xfId="0" applyFont="1" applyFill="1" applyBorder="1" applyAlignment="1">
      <alignment horizontal="left" vertical="center" wrapText="1"/>
    </xf>
    <xf numFmtId="0" fontId="19" fillId="0" borderId="19" xfId="0" applyFont="1" applyFill="1" applyBorder="1" applyAlignment="1">
      <alignment horizontal="center" wrapText="1"/>
    </xf>
    <xf numFmtId="0" fontId="28" fillId="0" borderId="19" xfId="0" applyFont="1" applyFill="1" applyBorder="1" applyAlignment="1">
      <alignment horizontal="right" vertical="center" wrapText="1" indent="1"/>
    </xf>
    <xf numFmtId="0" fontId="29" fillId="0" borderId="19" xfId="0" applyFont="1" applyFill="1" applyBorder="1" applyAlignment="1" applyProtection="1">
      <alignment horizontal="center" vertical="center"/>
      <protection/>
    </xf>
    <xf numFmtId="0" fontId="29" fillId="0" borderId="19" xfId="0" applyFont="1" applyFill="1" applyBorder="1" applyAlignment="1">
      <alignment horizontal="left"/>
    </xf>
    <xf numFmtId="0" fontId="28" fillId="0" borderId="19" xfId="0" applyFont="1" applyFill="1" applyBorder="1" applyAlignment="1" applyProtection="1">
      <alignment horizontal="center"/>
      <protection/>
    </xf>
    <xf numFmtId="0" fontId="28" fillId="0" borderId="19" xfId="0" applyFont="1" applyFill="1" applyBorder="1" applyAlignment="1">
      <alignment wrapText="1" shrinkToFit="1"/>
    </xf>
    <xf numFmtId="0" fontId="28" fillId="0" borderId="19" xfId="0" applyFont="1" applyFill="1" applyBorder="1" applyAlignment="1" applyProtection="1">
      <alignment horizontal="right" wrapText="1"/>
      <protection/>
    </xf>
    <xf numFmtId="0" fontId="28" fillId="0" borderId="19" xfId="0" applyFont="1" applyFill="1" applyBorder="1" applyAlignment="1" applyProtection="1">
      <alignment horizontal="center" vertical="center" wrapText="1"/>
      <protection/>
    </xf>
    <xf numFmtId="0" fontId="28" fillId="0" borderId="19" xfId="0" applyFont="1" applyFill="1" applyBorder="1" applyAlignment="1" applyProtection="1">
      <alignment wrapText="1" shrinkToFit="1"/>
      <protection/>
    </xf>
    <xf numFmtId="0" fontId="39" fillId="0" borderId="19" xfId="0" applyFont="1" applyFill="1" applyBorder="1" applyAlignment="1" applyProtection="1">
      <alignment horizontal="center" vertical="center"/>
      <protection/>
    </xf>
    <xf numFmtId="0" fontId="28" fillId="0" borderId="19" xfId="0" applyFont="1" applyFill="1" applyBorder="1" applyAlignment="1" applyProtection="1">
      <alignment horizontal="left"/>
      <protection/>
    </xf>
    <xf numFmtId="0" fontId="40" fillId="0" borderId="19" xfId="0" applyFont="1" applyFill="1" applyBorder="1" applyAlignment="1">
      <alignment horizontal="center"/>
    </xf>
    <xf numFmtId="0" fontId="29" fillId="0" borderId="19" xfId="0" applyFont="1" applyFill="1" applyBorder="1" applyAlignment="1">
      <alignment horizontal="center" vertical="center"/>
    </xf>
    <xf numFmtId="0" fontId="27" fillId="0" borderId="19" xfId="0" applyFont="1" applyFill="1" applyBorder="1" applyAlignment="1">
      <alignment horizontal="center" vertical="center"/>
    </xf>
    <xf numFmtId="0" fontId="28" fillId="0" borderId="19" xfId="0" applyNumberFormat="1" applyFont="1" applyFill="1" applyBorder="1" applyAlignment="1">
      <alignment vertical="center"/>
    </xf>
    <xf numFmtId="0" fontId="29" fillId="0" borderId="19" xfId="0" applyFont="1" applyFill="1" applyBorder="1" applyAlignment="1">
      <alignment horizontal="center" vertical="top" wrapText="1"/>
    </xf>
    <xf numFmtId="0" fontId="28" fillId="0" borderId="19" xfId="0" applyFont="1" applyFill="1" applyBorder="1" applyAlignment="1">
      <alignment horizontal="center" vertical="top" wrapText="1"/>
    </xf>
    <xf numFmtId="0" fontId="28" fillId="0" borderId="26" xfId="0" applyFont="1" applyFill="1" applyBorder="1" applyAlignment="1" applyProtection="1">
      <alignment horizontal="center" vertical="center"/>
      <protection/>
    </xf>
    <xf numFmtId="0" fontId="28" fillId="0" borderId="24" xfId="0" applyFont="1" applyFill="1" applyBorder="1" applyAlignment="1">
      <alignment horizontal="center" vertical="center"/>
    </xf>
    <xf numFmtId="2" fontId="28" fillId="0" borderId="0" xfId="0" applyNumberFormat="1" applyFont="1" applyFill="1" applyBorder="1" applyAlignment="1">
      <alignment horizontal="center" vertical="center"/>
    </xf>
    <xf numFmtId="0" fontId="28" fillId="0" borderId="0" xfId="0" applyFont="1" applyFill="1" applyBorder="1" applyAlignment="1">
      <alignment horizontal="center"/>
    </xf>
    <xf numFmtId="0" fontId="29" fillId="0" borderId="0" xfId="0" applyFont="1" applyFill="1" applyBorder="1" applyAlignment="1">
      <alignment horizontal="center"/>
    </xf>
    <xf numFmtId="0" fontId="29" fillId="0" borderId="26" xfId="0" applyFont="1" applyFill="1" applyBorder="1" applyAlignment="1" applyProtection="1">
      <alignment horizontal="center" vertical="center"/>
      <protection/>
    </xf>
    <xf numFmtId="0" fontId="28" fillId="0" borderId="21" xfId="0" applyFont="1" applyFill="1" applyBorder="1" applyAlignment="1">
      <alignment horizontal="center" vertical="center"/>
    </xf>
    <xf numFmtId="0" fontId="28" fillId="0" borderId="19" xfId="0" applyFont="1" applyFill="1" applyBorder="1" applyAlignment="1">
      <alignment/>
    </xf>
    <xf numFmtId="0" fontId="28" fillId="0" borderId="20" xfId="0" applyFont="1" applyFill="1" applyBorder="1" applyAlignment="1">
      <alignment horizontal="center"/>
    </xf>
    <xf numFmtId="0" fontId="40" fillId="0" borderId="19" xfId="0" applyFont="1" applyFill="1" applyBorder="1" applyAlignment="1">
      <alignment/>
    </xf>
    <xf numFmtId="0" fontId="28" fillId="0" borderId="27" xfId="0" applyFont="1" applyFill="1" applyBorder="1" applyAlignment="1">
      <alignment horizontal="center"/>
    </xf>
    <xf numFmtId="0" fontId="29" fillId="0" borderId="19" xfId="0" applyFont="1" applyFill="1" applyBorder="1" applyAlignment="1">
      <alignment horizontal="center"/>
    </xf>
    <xf numFmtId="0" fontId="27" fillId="0" borderId="21" xfId="0" applyFont="1" applyFill="1" applyBorder="1" applyAlignment="1">
      <alignment horizontal="center" vertical="center"/>
    </xf>
    <xf numFmtId="0" fontId="19" fillId="0" borderId="21" xfId="0" applyFont="1" applyFill="1" applyBorder="1" applyAlignment="1">
      <alignment horizontal="center" wrapText="1"/>
    </xf>
    <xf numFmtId="0" fontId="33" fillId="0" borderId="21" xfId="103" applyFont="1" applyFill="1" applyBorder="1" applyAlignment="1">
      <alignment horizontal="center" vertical="center" wrapText="1"/>
      <protection/>
    </xf>
    <xf numFmtId="0" fontId="29" fillId="0" borderId="21" xfId="103" applyFont="1" applyFill="1" applyBorder="1" applyAlignment="1">
      <alignment horizontal="center" vertical="center" wrapText="1"/>
      <protection/>
    </xf>
    <xf numFmtId="2" fontId="28" fillId="0" borderId="21" xfId="103" applyNumberFormat="1" applyFont="1" applyFill="1" applyBorder="1" applyAlignment="1">
      <alignment horizontal="center" vertical="center" wrapText="1"/>
      <protection/>
    </xf>
    <xf numFmtId="2" fontId="28" fillId="0" borderId="21" xfId="0" applyNumberFormat="1" applyFont="1" applyFill="1" applyBorder="1" applyAlignment="1">
      <alignment horizontal="center" vertical="center" wrapText="1"/>
    </xf>
    <xf numFmtId="2" fontId="28" fillId="0" borderId="21" xfId="0" applyNumberFormat="1" applyFont="1" applyFill="1" applyBorder="1" applyAlignment="1" applyProtection="1">
      <alignment horizontal="center" vertical="center"/>
      <protection/>
    </xf>
    <xf numFmtId="2" fontId="28" fillId="0" borderId="21" xfId="0" applyNumberFormat="1" applyFont="1" applyFill="1" applyBorder="1" applyAlignment="1">
      <alignment horizontal="center" vertical="center"/>
    </xf>
    <xf numFmtId="2" fontId="28" fillId="0" borderId="21" xfId="82" applyNumberFormat="1" applyFont="1" applyFill="1" applyBorder="1" applyAlignment="1">
      <alignment horizontal="center" vertical="center"/>
      <protection/>
    </xf>
    <xf numFmtId="2" fontId="29" fillId="0" borderId="21" xfId="0" applyNumberFormat="1" applyFont="1" applyFill="1" applyBorder="1" applyAlignment="1">
      <alignment horizontal="center" vertical="center"/>
    </xf>
    <xf numFmtId="0" fontId="28" fillId="0" borderId="21" xfId="0" applyFont="1" applyFill="1" applyBorder="1" applyAlignment="1">
      <alignment horizontal="center" vertical="center" wrapText="1"/>
    </xf>
    <xf numFmtId="0" fontId="29" fillId="0" borderId="21" xfId="76" applyNumberFormat="1" applyFont="1" applyFill="1" applyBorder="1" applyAlignment="1" applyProtection="1">
      <alignment horizontal="center" vertical="center" wrapText="1"/>
      <protection/>
    </xf>
    <xf numFmtId="170" fontId="28" fillId="0" borderId="21" xfId="60" applyNumberFormat="1" applyFont="1" applyFill="1" applyBorder="1" applyAlignment="1" applyProtection="1">
      <alignment vertical="center"/>
      <protection/>
    </xf>
    <xf numFmtId="170" fontId="28" fillId="0" borderId="21" xfId="60" applyNumberFormat="1" applyFont="1" applyFill="1" applyBorder="1" applyAlignment="1" applyProtection="1">
      <alignment vertical="center" wrapText="1"/>
      <protection/>
    </xf>
    <xf numFmtId="3" fontId="28" fillId="0" borderId="21" xfId="78" applyNumberFormat="1" applyFont="1" applyFill="1" applyBorder="1" applyAlignment="1">
      <alignment horizontal="center" vertical="center" wrapText="1"/>
      <protection/>
    </xf>
    <xf numFmtId="1" fontId="28" fillId="0" borderId="21" xfId="78" applyNumberFormat="1" applyFont="1" applyFill="1" applyBorder="1" applyAlignment="1" applyProtection="1">
      <alignment horizontal="center" vertical="center" wrapText="1"/>
      <protection locked="0"/>
    </xf>
    <xf numFmtId="0" fontId="28" fillId="0" borderId="21" xfId="64" applyFont="1" applyFill="1" applyBorder="1" applyAlignment="1">
      <alignment horizontal="center" vertical="center" wrapText="1" shrinkToFit="1"/>
      <protection/>
    </xf>
    <xf numFmtId="0" fontId="27" fillId="0" borderId="0" xfId="0" applyFont="1" applyFill="1" applyBorder="1" applyAlignment="1">
      <alignment horizontal="center" vertical="center"/>
    </xf>
    <xf numFmtId="0" fontId="19" fillId="0" borderId="0" xfId="0" applyFont="1" applyFill="1" applyBorder="1" applyAlignment="1">
      <alignment horizontal="center"/>
    </xf>
    <xf numFmtId="0" fontId="19" fillId="0" borderId="0" xfId="0" applyFont="1" applyFill="1" applyBorder="1" applyAlignment="1">
      <alignment/>
    </xf>
    <xf numFmtId="0" fontId="27" fillId="0" borderId="28" xfId="0" applyFont="1" applyFill="1" applyBorder="1" applyAlignment="1">
      <alignment horizontal="center" vertical="center"/>
    </xf>
    <xf numFmtId="0" fontId="19" fillId="0" borderId="28" xfId="0" applyFont="1" applyFill="1" applyBorder="1" applyAlignment="1">
      <alignment horizontal="center"/>
    </xf>
    <xf numFmtId="49" fontId="28" fillId="0" borderId="24" xfId="64" applyNumberFormat="1" applyFont="1" applyFill="1" applyBorder="1" applyAlignment="1">
      <alignment horizontal="center" vertical="center" wrapText="1"/>
      <protection/>
    </xf>
    <xf numFmtId="49" fontId="28" fillId="0" borderId="24" xfId="64" applyNumberFormat="1" applyFont="1" applyFill="1" applyBorder="1" applyAlignment="1">
      <alignment horizontal="center" vertical="center" wrapText="1" shrinkToFit="1"/>
      <protection/>
    </xf>
    <xf numFmtId="0" fontId="28" fillId="0" borderId="24" xfId="64" applyFont="1" applyFill="1" applyBorder="1" applyAlignment="1">
      <alignment horizontal="left" vertical="center" wrapText="1"/>
      <protection/>
    </xf>
    <xf numFmtId="0" fontId="28" fillId="0" borderId="24" xfId="64" applyFont="1" applyFill="1" applyBorder="1" applyAlignment="1">
      <alignment horizontal="center" vertical="center" wrapText="1"/>
      <protection/>
    </xf>
    <xf numFmtId="1" fontId="28" fillId="0" borderId="25" xfId="64" applyNumberFormat="1" applyFont="1" applyFill="1" applyBorder="1" applyAlignment="1">
      <alignment horizontal="center" vertical="center" wrapText="1"/>
      <protection/>
    </xf>
    <xf numFmtId="49" fontId="29" fillId="55" borderId="25" xfId="64" applyNumberFormat="1" applyFont="1" applyFill="1" applyBorder="1" applyAlignment="1">
      <alignment horizontal="center" vertical="center" wrapText="1"/>
      <protection/>
    </xf>
    <xf numFmtId="0" fontId="19" fillId="55" borderId="29" xfId="0" applyFont="1" applyFill="1" applyBorder="1" applyAlignment="1">
      <alignment/>
    </xf>
    <xf numFmtId="49" fontId="29" fillId="55" borderId="29" xfId="0" applyNumberFormat="1" applyFont="1" applyFill="1" applyBorder="1" applyAlignment="1">
      <alignment vertical="center" wrapText="1"/>
    </xf>
    <xf numFmtId="0" fontId="27" fillId="55" borderId="29" xfId="0" applyFont="1" applyFill="1" applyBorder="1" applyAlignment="1">
      <alignment horizontal="center"/>
    </xf>
    <xf numFmtId="0" fontId="19" fillId="55" borderId="29" xfId="0" applyFont="1" applyFill="1" applyBorder="1" applyAlignment="1">
      <alignment horizontal="center" vertical="center"/>
    </xf>
    <xf numFmtId="0" fontId="19" fillId="55" borderId="29" xfId="0" applyFont="1" applyFill="1" applyBorder="1" applyAlignment="1">
      <alignment wrapText="1"/>
    </xf>
    <xf numFmtId="0" fontId="19" fillId="55" borderId="29" xfId="0" applyFont="1" applyFill="1" applyBorder="1" applyAlignment="1">
      <alignment wrapText="1"/>
    </xf>
    <xf numFmtId="0" fontId="38" fillId="0" borderId="28" xfId="0" applyFont="1" applyFill="1" applyBorder="1" applyAlignment="1">
      <alignment horizontal="center" vertical="center" wrapText="1"/>
    </xf>
    <xf numFmtId="0" fontId="38" fillId="0" borderId="0" xfId="0" applyFont="1" applyFill="1" applyBorder="1" applyAlignment="1">
      <alignment horizontal="center" vertical="center" wrapText="1"/>
    </xf>
    <xf numFmtId="49" fontId="25" fillId="0" borderId="0" xfId="0" applyNumberFormat="1" applyFont="1" applyFill="1" applyBorder="1" applyAlignment="1">
      <alignment horizontal="left" vertical="center"/>
    </xf>
    <xf numFmtId="0" fontId="27" fillId="0" borderId="19" xfId="0" applyFont="1" applyFill="1" applyBorder="1" applyAlignment="1">
      <alignment horizontal="center" vertical="center"/>
    </xf>
    <xf numFmtId="0" fontId="27" fillId="0" borderId="19" xfId="0" applyFont="1" applyFill="1" applyBorder="1" applyAlignment="1">
      <alignment horizontal="center" vertical="center" wrapText="1"/>
    </xf>
    <xf numFmtId="0" fontId="27" fillId="0" borderId="21" xfId="0" applyFont="1" applyFill="1" applyBorder="1" applyAlignment="1">
      <alignment horizontal="center" vertical="center" wrapText="1"/>
    </xf>
    <xf numFmtId="0" fontId="20" fillId="0" borderId="0" xfId="78" applyFont="1" applyFill="1" applyBorder="1" applyAlignment="1">
      <alignment horizontal="center" vertical="center"/>
      <protection/>
    </xf>
    <xf numFmtId="49" fontId="21" fillId="0" borderId="0" xfId="0" applyNumberFormat="1" applyFont="1" applyFill="1" applyBorder="1" applyAlignment="1">
      <alignment horizontal="center" vertical="center" wrapText="1"/>
    </xf>
    <xf numFmtId="0" fontId="22" fillId="0" borderId="0" xfId="82" applyFont="1" applyFill="1" applyBorder="1" applyAlignment="1">
      <alignment horizontal="center" vertical="center" wrapText="1"/>
      <protection/>
    </xf>
    <xf numFmtId="0" fontId="19" fillId="0" borderId="0" xfId="0" applyFont="1" applyFill="1" applyBorder="1" applyAlignment="1">
      <alignment horizontal="left" vertical="center" wrapText="1"/>
    </xf>
    <xf numFmtId="0" fontId="23" fillId="0" borderId="0" xfId="0" applyFont="1" applyFill="1" applyBorder="1" applyAlignment="1">
      <alignment horizontal="left" vertical="center" wrapText="1"/>
    </xf>
  </cellXfs>
  <cellStyles count="96">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Comma" xfId="60"/>
    <cellStyle name="Comma [0]" xfId="61"/>
    <cellStyle name="Currency" xfId="62"/>
    <cellStyle name="Currency [0]" xfId="63"/>
    <cellStyle name="Excel Built-in Normal" xfId="64"/>
    <cellStyle name="Explanatory Text" xfId="65"/>
    <cellStyle name="Good" xfId="66"/>
    <cellStyle name="Heading 1" xfId="67"/>
    <cellStyle name="Heading 2" xfId="68"/>
    <cellStyle name="Heading 3" xfId="69"/>
    <cellStyle name="Heading 4" xfId="70"/>
    <cellStyle name="Input" xfId="71"/>
    <cellStyle name="Linked Cell" xfId="72"/>
    <cellStyle name="Neutral" xfId="73"/>
    <cellStyle name="Normal 10" xfId="74"/>
    <cellStyle name="Normal 11" xfId="75"/>
    <cellStyle name="Normal 2" xfId="76"/>
    <cellStyle name="Normal 2 2 2" xfId="77"/>
    <cellStyle name="Normal_Sheet1" xfId="78"/>
    <cellStyle name="Note" xfId="79"/>
    <cellStyle name="Output" xfId="80"/>
    <cellStyle name="Percent" xfId="81"/>
    <cellStyle name="Style 1"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Заголовок 1" xfId="95"/>
    <cellStyle name="Заголовок 2" xfId="96"/>
    <cellStyle name="Заголовок 3" xfId="97"/>
    <cellStyle name="Заголовок 4" xfId="98"/>
    <cellStyle name="Итог" xfId="99"/>
    <cellStyle name="Контрольная ячейка" xfId="100"/>
    <cellStyle name="Название" xfId="101"/>
    <cellStyle name="Нейтральный" xfId="102"/>
    <cellStyle name="Обычный_Лист1" xfId="103"/>
    <cellStyle name="Плохой" xfId="104"/>
    <cellStyle name="Пояснение" xfId="105"/>
    <cellStyle name="Примечание" xfId="106"/>
    <cellStyle name="Связанная ячейка" xfId="107"/>
    <cellStyle name="Текст предупреждения" xfId="108"/>
    <cellStyle name="Хороший" xfId="10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390525</xdr:colOff>
      <xdr:row>16</xdr:row>
      <xdr:rowOff>0</xdr:rowOff>
    </xdr:from>
    <xdr:to>
      <xdr:col>4</xdr:col>
      <xdr:colOff>600075</xdr:colOff>
      <xdr:row>16</xdr:row>
      <xdr:rowOff>76200</xdr:rowOff>
    </xdr:to>
    <xdr:sp fLocksText="0">
      <xdr:nvSpPr>
        <xdr:cNvPr id="1"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2"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3"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4"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5"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6"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7"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8"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9"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10"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11"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12"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13" name="TextBox 2"/>
        <xdr:cNvSpPr txBox="1">
          <a:spLocks noChangeArrowheads="1"/>
        </xdr:cNvSpPr>
      </xdr:nvSpPr>
      <xdr:spPr>
        <a:xfrm>
          <a:off x="5105400" y="4162425"/>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14" name="TextBox 2"/>
        <xdr:cNvSpPr txBox="1">
          <a:spLocks noChangeArrowheads="1"/>
        </xdr:cNvSpPr>
      </xdr:nvSpPr>
      <xdr:spPr>
        <a:xfrm>
          <a:off x="5105400" y="4162425"/>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15" name="TextBox 2"/>
        <xdr:cNvSpPr txBox="1">
          <a:spLocks noChangeArrowheads="1"/>
        </xdr:cNvSpPr>
      </xdr:nvSpPr>
      <xdr:spPr>
        <a:xfrm>
          <a:off x="5105400" y="4162425"/>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16" name="TextBox 2"/>
        <xdr:cNvSpPr txBox="1">
          <a:spLocks noChangeArrowheads="1"/>
        </xdr:cNvSpPr>
      </xdr:nvSpPr>
      <xdr:spPr>
        <a:xfrm>
          <a:off x="5105400" y="4162425"/>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17" name="TextBox 2"/>
        <xdr:cNvSpPr txBox="1">
          <a:spLocks noChangeArrowheads="1"/>
        </xdr:cNvSpPr>
      </xdr:nvSpPr>
      <xdr:spPr>
        <a:xfrm>
          <a:off x="5105400" y="4162425"/>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18" name="TextBox 2"/>
        <xdr:cNvSpPr txBox="1">
          <a:spLocks noChangeArrowheads="1"/>
        </xdr:cNvSpPr>
      </xdr:nvSpPr>
      <xdr:spPr>
        <a:xfrm>
          <a:off x="5105400" y="4162425"/>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19"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20"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21"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22"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23"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24"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25"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26"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27"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28"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29"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30"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31"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32"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33"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34"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35"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36"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37"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38"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39"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40"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41"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42"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43"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44"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45"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46"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47"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48"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49"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50"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51"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52"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53"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54"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55"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56"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57"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58"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59"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60"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28575</xdr:rowOff>
    </xdr:to>
    <xdr:sp fLocksText="0">
      <xdr:nvSpPr>
        <xdr:cNvPr id="61" name="TextBox 2"/>
        <xdr:cNvSpPr txBox="1">
          <a:spLocks noChangeArrowheads="1"/>
        </xdr:cNvSpPr>
      </xdr:nvSpPr>
      <xdr:spPr>
        <a:xfrm>
          <a:off x="5105400" y="4162425"/>
          <a:ext cx="19050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28575</xdr:rowOff>
    </xdr:to>
    <xdr:sp fLocksText="0">
      <xdr:nvSpPr>
        <xdr:cNvPr id="62" name="TextBox 2"/>
        <xdr:cNvSpPr txBox="1">
          <a:spLocks noChangeArrowheads="1"/>
        </xdr:cNvSpPr>
      </xdr:nvSpPr>
      <xdr:spPr>
        <a:xfrm>
          <a:off x="5105400" y="4162425"/>
          <a:ext cx="19050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28575</xdr:rowOff>
    </xdr:to>
    <xdr:sp fLocksText="0">
      <xdr:nvSpPr>
        <xdr:cNvPr id="63" name="TextBox 2"/>
        <xdr:cNvSpPr txBox="1">
          <a:spLocks noChangeArrowheads="1"/>
        </xdr:cNvSpPr>
      </xdr:nvSpPr>
      <xdr:spPr>
        <a:xfrm>
          <a:off x="5105400" y="4162425"/>
          <a:ext cx="19050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28575</xdr:rowOff>
    </xdr:to>
    <xdr:sp fLocksText="0">
      <xdr:nvSpPr>
        <xdr:cNvPr id="64" name="TextBox 2"/>
        <xdr:cNvSpPr txBox="1">
          <a:spLocks noChangeArrowheads="1"/>
        </xdr:cNvSpPr>
      </xdr:nvSpPr>
      <xdr:spPr>
        <a:xfrm>
          <a:off x="5105400" y="4162425"/>
          <a:ext cx="19050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28575</xdr:rowOff>
    </xdr:to>
    <xdr:sp fLocksText="0">
      <xdr:nvSpPr>
        <xdr:cNvPr id="65" name="TextBox 2"/>
        <xdr:cNvSpPr txBox="1">
          <a:spLocks noChangeArrowheads="1"/>
        </xdr:cNvSpPr>
      </xdr:nvSpPr>
      <xdr:spPr>
        <a:xfrm>
          <a:off x="5105400" y="4162425"/>
          <a:ext cx="19050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28575</xdr:rowOff>
    </xdr:to>
    <xdr:sp fLocksText="0">
      <xdr:nvSpPr>
        <xdr:cNvPr id="66" name="TextBox 2"/>
        <xdr:cNvSpPr txBox="1">
          <a:spLocks noChangeArrowheads="1"/>
        </xdr:cNvSpPr>
      </xdr:nvSpPr>
      <xdr:spPr>
        <a:xfrm>
          <a:off x="5105400" y="4162425"/>
          <a:ext cx="19050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18</xdr:row>
      <xdr:rowOff>209550</xdr:rowOff>
    </xdr:to>
    <xdr:sp fLocksText="0">
      <xdr:nvSpPr>
        <xdr:cNvPr id="67" name="TextBox 2"/>
        <xdr:cNvSpPr txBox="1">
          <a:spLocks noChangeArrowheads="1"/>
        </xdr:cNvSpPr>
      </xdr:nvSpPr>
      <xdr:spPr>
        <a:xfrm>
          <a:off x="5105400" y="4162425"/>
          <a:ext cx="190500" cy="657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18</xdr:row>
      <xdr:rowOff>209550</xdr:rowOff>
    </xdr:to>
    <xdr:sp fLocksText="0">
      <xdr:nvSpPr>
        <xdr:cNvPr id="68" name="TextBox 2"/>
        <xdr:cNvSpPr txBox="1">
          <a:spLocks noChangeArrowheads="1"/>
        </xdr:cNvSpPr>
      </xdr:nvSpPr>
      <xdr:spPr>
        <a:xfrm>
          <a:off x="5105400" y="4162425"/>
          <a:ext cx="190500" cy="657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18</xdr:row>
      <xdr:rowOff>209550</xdr:rowOff>
    </xdr:to>
    <xdr:sp fLocksText="0">
      <xdr:nvSpPr>
        <xdr:cNvPr id="69" name="TextBox 2"/>
        <xdr:cNvSpPr txBox="1">
          <a:spLocks noChangeArrowheads="1"/>
        </xdr:cNvSpPr>
      </xdr:nvSpPr>
      <xdr:spPr>
        <a:xfrm>
          <a:off x="5105400" y="4162425"/>
          <a:ext cx="190500" cy="657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18</xdr:row>
      <xdr:rowOff>209550</xdr:rowOff>
    </xdr:to>
    <xdr:sp fLocksText="0">
      <xdr:nvSpPr>
        <xdr:cNvPr id="70" name="TextBox 2"/>
        <xdr:cNvSpPr txBox="1">
          <a:spLocks noChangeArrowheads="1"/>
        </xdr:cNvSpPr>
      </xdr:nvSpPr>
      <xdr:spPr>
        <a:xfrm>
          <a:off x="5105400" y="4162425"/>
          <a:ext cx="190500" cy="657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18</xdr:row>
      <xdr:rowOff>209550</xdr:rowOff>
    </xdr:to>
    <xdr:sp fLocksText="0">
      <xdr:nvSpPr>
        <xdr:cNvPr id="71" name="TextBox 2"/>
        <xdr:cNvSpPr txBox="1">
          <a:spLocks noChangeArrowheads="1"/>
        </xdr:cNvSpPr>
      </xdr:nvSpPr>
      <xdr:spPr>
        <a:xfrm>
          <a:off x="5105400" y="4162425"/>
          <a:ext cx="190500" cy="657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18</xdr:row>
      <xdr:rowOff>209550</xdr:rowOff>
    </xdr:to>
    <xdr:sp fLocksText="0">
      <xdr:nvSpPr>
        <xdr:cNvPr id="72" name="TextBox 2"/>
        <xdr:cNvSpPr txBox="1">
          <a:spLocks noChangeArrowheads="1"/>
        </xdr:cNvSpPr>
      </xdr:nvSpPr>
      <xdr:spPr>
        <a:xfrm>
          <a:off x="5105400" y="4162425"/>
          <a:ext cx="190500" cy="657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28575</xdr:rowOff>
    </xdr:to>
    <xdr:sp fLocksText="0">
      <xdr:nvSpPr>
        <xdr:cNvPr id="73" name="TextBox 2"/>
        <xdr:cNvSpPr txBox="1">
          <a:spLocks noChangeArrowheads="1"/>
        </xdr:cNvSpPr>
      </xdr:nvSpPr>
      <xdr:spPr>
        <a:xfrm>
          <a:off x="5105400" y="4162425"/>
          <a:ext cx="19050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28575</xdr:rowOff>
    </xdr:to>
    <xdr:sp fLocksText="0">
      <xdr:nvSpPr>
        <xdr:cNvPr id="74" name="TextBox 2"/>
        <xdr:cNvSpPr txBox="1">
          <a:spLocks noChangeArrowheads="1"/>
        </xdr:cNvSpPr>
      </xdr:nvSpPr>
      <xdr:spPr>
        <a:xfrm>
          <a:off x="5105400" y="4162425"/>
          <a:ext cx="19050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28575</xdr:rowOff>
    </xdr:to>
    <xdr:sp fLocksText="0">
      <xdr:nvSpPr>
        <xdr:cNvPr id="75" name="TextBox 2"/>
        <xdr:cNvSpPr txBox="1">
          <a:spLocks noChangeArrowheads="1"/>
        </xdr:cNvSpPr>
      </xdr:nvSpPr>
      <xdr:spPr>
        <a:xfrm>
          <a:off x="5105400" y="4162425"/>
          <a:ext cx="19050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28575</xdr:rowOff>
    </xdr:to>
    <xdr:sp fLocksText="0">
      <xdr:nvSpPr>
        <xdr:cNvPr id="76" name="TextBox 2"/>
        <xdr:cNvSpPr txBox="1">
          <a:spLocks noChangeArrowheads="1"/>
        </xdr:cNvSpPr>
      </xdr:nvSpPr>
      <xdr:spPr>
        <a:xfrm>
          <a:off x="5105400" y="4162425"/>
          <a:ext cx="19050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28575</xdr:rowOff>
    </xdr:to>
    <xdr:sp fLocksText="0">
      <xdr:nvSpPr>
        <xdr:cNvPr id="77" name="TextBox 2"/>
        <xdr:cNvSpPr txBox="1">
          <a:spLocks noChangeArrowheads="1"/>
        </xdr:cNvSpPr>
      </xdr:nvSpPr>
      <xdr:spPr>
        <a:xfrm>
          <a:off x="5105400" y="4162425"/>
          <a:ext cx="19050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28575</xdr:rowOff>
    </xdr:to>
    <xdr:sp fLocksText="0">
      <xdr:nvSpPr>
        <xdr:cNvPr id="78" name="TextBox 2"/>
        <xdr:cNvSpPr txBox="1">
          <a:spLocks noChangeArrowheads="1"/>
        </xdr:cNvSpPr>
      </xdr:nvSpPr>
      <xdr:spPr>
        <a:xfrm>
          <a:off x="5105400" y="4162425"/>
          <a:ext cx="190500" cy="6858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18</xdr:row>
      <xdr:rowOff>209550</xdr:rowOff>
    </xdr:to>
    <xdr:sp fLocksText="0">
      <xdr:nvSpPr>
        <xdr:cNvPr id="79" name="TextBox 2"/>
        <xdr:cNvSpPr txBox="1">
          <a:spLocks noChangeArrowheads="1"/>
        </xdr:cNvSpPr>
      </xdr:nvSpPr>
      <xdr:spPr>
        <a:xfrm>
          <a:off x="5105400" y="4162425"/>
          <a:ext cx="190500" cy="657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18</xdr:row>
      <xdr:rowOff>209550</xdr:rowOff>
    </xdr:to>
    <xdr:sp fLocksText="0">
      <xdr:nvSpPr>
        <xdr:cNvPr id="80" name="TextBox 2"/>
        <xdr:cNvSpPr txBox="1">
          <a:spLocks noChangeArrowheads="1"/>
        </xdr:cNvSpPr>
      </xdr:nvSpPr>
      <xdr:spPr>
        <a:xfrm>
          <a:off x="5105400" y="4162425"/>
          <a:ext cx="190500" cy="657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18</xdr:row>
      <xdr:rowOff>209550</xdr:rowOff>
    </xdr:to>
    <xdr:sp fLocksText="0">
      <xdr:nvSpPr>
        <xdr:cNvPr id="81" name="TextBox 2"/>
        <xdr:cNvSpPr txBox="1">
          <a:spLocks noChangeArrowheads="1"/>
        </xdr:cNvSpPr>
      </xdr:nvSpPr>
      <xdr:spPr>
        <a:xfrm>
          <a:off x="5105400" y="4162425"/>
          <a:ext cx="190500" cy="657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18</xdr:row>
      <xdr:rowOff>209550</xdr:rowOff>
    </xdr:to>
    <xdr:sp fLocksText="0">
      <xdr:nvSpPr>
        <xdr:cNvPr id="82" name="TextBox 2"/>
        <xdr:cNvSpPr txBox="1">
          <a:spLocks noChangeArrowheads="1"/>
        </xdr:cNvSpPr>
      </xdr:nvSpPr>
      <xdr:spPr>
        <a:xfrm>
          <a:off x="5105400" y="4162425"/>
          <a:ext cx="190500" cy="657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18</xdr:row>
      <xdr:rowOff>209550</xdr:rowOff>
    </xdr:to>
    <xdr:sp fLocksText="0">
      <xdr:nvSpPr>
        <xdr:cNvPr id="83" name="TextBox 2"/>
        <xdr:cNvSpPr txBox="1">
          <a:spLocks noChangeArrowheads="1"/>
        </xdr:cNvSpPr>
      </xdr:nvSpPr>
      <xdr:spPr>
        <a:xfrm>
          <a:off x="5105400" y="4162425"/>
          <a:ext cx="190500" cy="657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18</xdr:row>
      <xdr:rowOff>209550</xdr:rowOff>
    </xdr:to>
    <xdr:sp fLocksText="0">
      <xdr:nvSpPr>
        <xdr:cNvPr id="84" name="TextBox 2"/>
        <xdr:cNvSpPr txBox="1">
          <a:spLocks noChangeArrowheads="1"/>
        </xdr:cNvSpPr>
      </xdr:nvSpPr>
      <xdr:spPr>
        <a:xfrm>
          <a:off x="5105400" y="4162425"/>
          <a:ext cx="190500" cy="657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85"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86"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87"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88"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89"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90"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91"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92"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93"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94"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95"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96"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97"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98"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99"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100"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101"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102"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103"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104"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105"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106"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107"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108"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109"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110"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111"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112"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113"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114"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115"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116"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117"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118"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119"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120"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123825</xdr:rowOff>
    </xdr:to>
    <xdr:sp fLocksText="0">
      <xdr:nvSpPr>
        <xdr:cNvPr id="121" name="TextBox 2"/>
        <xdr:cNvSpPr txBox="1">
          <a:spLocks noChangeArrowheads="1"/>
        </xdr:cNvSpPr>
      </xdr:nvSpPr>
      <xdr:spPr>
        <a:xfrm>
          <a:off x="5105400" y="4162425"/>
          <a:ext cx="190500" cy="78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123825</xdr:rowOff>
    </xdr:to>
    <xdr:sp fLocksText="0">
      <xdr:nvSpPr>
        <xdr:cNvPr id="122" name="TextBox 2"/>
        <xdr:cNvSpPr txBox="1">
          <a:spLocks noChangeArrowheads="1"/>
        </xdr:cNvSpPr>
      </xdr:nvSpPr>
      <xdr:spPr>
        <a:xfrm>
          <a:off x="5105400" y="4162425"/>
          <a:ext cx="190500" cy="78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123825</xdr:rowOff>
    </xdr:to>
    <xdr:sp fLocksText="0">
      <xdr:nvSpPr>
        <xdr:cNvPr id="123" name="TextBox 2"/>
        <xdr:cNvSpPr txBox="1">
          <a:spLocks noChangeArrowheads="1"/>
        </xdr:cNvSpPr>
      </xdr:nvSpPr>
      <xdr:spPr>
        <a:xfrm>
          <a:off x="5105400" y="4162425"/>
          <a:ext cx="190500" cy="78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123825</xdr:rowOff>
    </xdr:to>
    <xdr:sp fLocksText="0">
      <xdr:nvSpPr>
        <xdr:cNvPr id="124" name="TextBox 2"/>
        <xdr:cNvSpPr txBox="1">
          <a:spLocks noChangeArrowheads="1"/>
        </xdr:cNvSpPr>
      </xdr:nvSpPr>
      <xdr:spPr>
        <a:xfrm>
          <a:off x="5105400" y="4162425"/>
          <a:ext cx="190500" cy="78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123825</xdr:rowOff>
    </xdr:to>
    <xdr:sp fLocksText="0">
      <xdr:nvSpPr>
        <xdr:cNvPr id="125" name="TextBox 2"/>
        <xdr:cNvSpPr txBox="1">
          <a:spLocks noChangeArrowheads="1"/>
        </xdr:cNvSpPr>
      </xdr:nvSpPr>
      <xdr:spPr>
        <a:xfrm>
          <a:off x="5105400" y="4162425"/>
          <a:ext cx="190500" cy="78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123825</xdr:rowOff>
    </xdr:to>
    <xdr:sp fLocksText="0">
      <xdr:nvSpPr>
        <xdr:cNvPr id="126" name="TextBox 2"/>
        <xdr:cNvSpPr txBox="1">
          <a:spLocks noChangeArrowheads="1"/>
        </xdr:cNvSpPr>
      </xdr:nvSpPr>
      <xdr:spPr>
        <a:xfrm>
          <a:off x="5105400" y="4162425"/>
          <a:ext cx="190500" cy="78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95250</xdr:rowOff>
    </xdr:to>
    <xdr:sp fLocksText="0">
      <xdr:nvSpPr>
        <xdr:cNvPr id="127" name="TextBox 2"/>
        <xdr:cNvSpPr txBox="1">
          <a:spLocks noChangeArrowheads="1"/>
        </xdr:cNvSpPr>
      </xdr:nvSpPr>
      <xdr:spPr>
        <a:xfrm>
          <a:off x="5105400" y="4162425"/>
          <a:ext cx="1905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95250</xdr:rowOff>
    </xdr:to>
    <xdr:sp fLocksText="0">
      <xdr:nvSpPr>
        <xdr:cNvPr id="128" name="TextBox 2"/>
        <xdr:cNvSpPr txBox="1">
          <a:spLocks noChangeArrowheads="1"/>
        </xdr:cNvSpPr>
      </xdr:nvSpPr>
      <xdr:spPr>
        <a:xfrm>
          <a:off x="5105400" y="4162425"/>
          <a:ext cx="1905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95250</xdr:rowOff>
    </xdr:to>
    <xdr:sp fLocksText="0">
      <xdr:nvSpPr>
        <xdr:cNvPr id="129" name="TextBox 2"/>
        <xdr:cNvSpPr txBox="1">
          <a:spLocks noChangeArrowheads="1"/>
        </xdr:cNvSpPr>
      </xdr:nvSpPr>
      <xdr:spPr>
        <a:xfrm>
          <a:off x="5105400" y="4162425"/>
          <a:ext cx="1905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95250</xdr:rowOff>
    </xdr:to>
    <xdr:sp fLocksText="0">
      <xdr:nvSpPr>
        <xdr:cNvPr id="130" name="TextBox 2"/>
        <xdr:cNvSpPr txBox="1">
          <a:spLocks noChangeArrowheads="1"/>
        </xdr:cNvSpPr>
      </xdr:nvSpPr>
      <xdr:spPr>
        <a:xfrm>
          <a:off x="5105400" y="4162425"/>
          <a:ext cx="1905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95250</xdr:rowOff>
    </xdr:to>
    <xdr:sp fLocksText="0">
      <xdr:nvSpPr>
        <xdr:cNvPr id="131" name="TextBox 2"/>
        <xdr:cNvSpPr txBox="1">
          <a:spLocks noChangeArrowheads="1"/>
        </xdr:cNvSpPr>
      </xdr:nvSpPr>
      <xdr:spPr>
        <a:xfrm>
          <a:off x="5105400" y="4162425"/>
          <a:ext cx="1905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95250</xdr:rowOff>
    </xdr:to>
    <xdr:sp fLocksText="0">
      <xdr:nvSpPr>
        <xdr:cNvPr id="132" name="TextBox 2"/>
        <xdr:cNvSpPr txBox="1">
          <a:spLocks noChangeArrowheads="1"/>
        </xdr:cNvSpPr>
      </xdr:nvSpPr>
      <xdr:spPr>
        <a:xfrm>
          <a:off x="5105400" y="4162425"/>
          <a:ext cx="1905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123825</xdr:rowOff>
    </xdr:to>
    <xdr:sp fLocksText="0">
      <xdr:nvSpPr>
        <xdr:cNvPr id="133" name="TextBox 2"/>
        <xdr:cNvSpPr txBox="1">
          <a:spLocks noChangeArrowheads="1"/>
        </xdr:cNvSpPr>
      </xdr:nvSpPr>
      <xdr:spPr>
        <a:xfrm>
          <a:off x="5105400" y="4162425"/>
          <a:ext cx="190500" cy="78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123825</xdr:rowOff>
    </xdr:to>
    <xdr:sp fLocksText="0">
      <xdr:nvSpPr>
        <xdr:cNvPr id="134" name="TextBox 2"/>
        <xdr:cNvSpPr txBox="1">
          <a:spLocks noChangeArrowheads="1"/>
        </xdr:cNvSpPr>
      </xdr:nvSpPr>
      <xdr:spPr>
        <a:xfrm>
          <a:off x="5105400" y="4162425"/>
          <a:ext cx="190500" cy="78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123825</xdr:rowOff>
    </xdr:to>
    <xdr:sp fLocksText="0">
      <xdr:nvSpPr>
        <xdr:cNvPr id="135" name="TextBox 2"/>
        <xdr:cNvSpPr txBox="1">
          <a:spLocks noChangeArrowheads="1"/>
        </xdr:cNvSpPr>
      </xdr:nvSpPr>
      <xdr:spPr>
        <a:xfrm>
          <a:off x="5105400" y="4162425"/>
          <a:ext cx="190500" cy="78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123825</xdr:rowOff>
    </xdr:to>
    <xdr:sp fLocksText="0">
      <xdr:nvSpPr>
        <xdr:cNvPr id="136" name="TextBox 2"/>
        <xdr:cNvSpPr txBox="1">
          <a:spLocks noChangeArrowheads="1"/>
        </xdr:cNvSpPr>
      </xdr:nvSpPr>
      <xdr:spPr>
        <a:xfrm>
          <a:off x="5105400" y="4162425"/>
          <a:ext cx="190500" cy="78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123825</xdr:rowOff>
    </xdr:to>
    <xdr:sp fLocksText="0">
      <xdr:nvSpPr>
        <xdr:cNvPr id="137" name="TextBox 2"/>
        <xdr:cNvSpPr txBox="1">
          <a:spLocks noChangeArrowheads="1"/>
        </xdr:cNvSpPr>
      </xdr:nvSpPr>
      <xdr:spPr>
        <a:xfrm>
          <a:off x="5105400" y="4162425"/>
          <a:ext cx="190500" cy="78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123825</xdr:rowOff>
    </xdr:to>
    <xdr:sp fLocksText="0">
      <xdr:nvSpPr>
        <xdr:cNvPr id="138" name="TextBox 2"/>
        <xdr:cNvSpPr txBox="1">
          <a:spLocks noChangeArrowheads="1"/>
        </xdr:cNvSpPr>
      </xdr:nvSpPr>
      <xdr:spPr>
        <a:xfrm>
          <a:off x="5105400" y="4162425"/>
          <a:ext cx="190500" cy="781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95250</xdr:rowOff>
    </xdr:to>
    <xdr:sp fLocksText="0">
      <xdr:nvSpPr>
        <xdr:cNvPr id="139" name="TextBox 2"/>
        <xdr:cNvSpPr txBox="1">
          <a:spLocks noChangeArrowheads="1"/>
        </xdr:cNvSpPr>
      </xdr:nvSpPr>
      <xdr:spPr>
        <a:xfrm>
          <a:off x="5105400" y="4162425"/>
          <a:ext cx="1905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95250</xdr:rowOff>
    </xdr:to>
    <xdr:sp fLocksText="0">
      <xdr:nvSpPr>
        <xdr:cNvPr id="140" name="TextBox 2"/>
        <xdr:cNvSpPr txBox="1">
          <a:spLocks noChangeArrowheads="1"/>
        </xdr:cNvSpPr>
      </xdr:nvSpPr>
      <xdr:spPr>
        <a:xfrm>
          <a:off x="5105400" y="4162425"/>
          <a:ext cx="1905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95250</xdr:rowOff>
    </xdr:to>
    <xdr:sp fLocksText="0">
      <xdr:nvSpPr>
        <xdr:cNvPr id="141" name="TextBox 2"/>
        <xdr:cNvSpPr txBox="1">
          <a:spLocks noChangeArrowheads="1"/>
        </xdr:cNvSpPr>
      </xdr:nvSpPr>
      <xdr:spPr>
        <a:xfrm>
          <a:off x="5105400" y="4162425"/>
          <a:ext cx="1905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95250</xdr:rowOff>
    </xdr:to>
    <xdr:sp fLocksText="0">
      <xdr:nvSpPr>
        <xdr:cNvPr id="142" name="TextBox 2"/>
        <xdr:cNvSpPr txBox="1">
          <a:spLocks noChangeArrowheads="1"/>
        </xdr:cNvSpPr>
      </xdr:nvSpPr>
      <xdr:spPr>
        <a:xfrm>
          <a:off x="5105400" y="4162425"/>
          <a:ext cx="1905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95250</xdr:rowOff>
    </xdr:to>
    <xdr:sp fLocksText="0">
      <xdr:nvSpPr>
        <xdr:cNvPr id="143" name="TextBox 2"/>
        <xdr:cNvSpPr txBox="1">
          <a:spLocks noChangeArrowheads="1"/>
        </xdr:cNvSpPr>
      </xdr:nvSpPr>
      <xdr:spPr>
        <a:xfrm>
          <a:off x="5105400" y="4162425"/>
          <a:ext cx="1905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19</xdr:row>
      <xdr:rowOff>95250</xdr:rowOff>
    </xdr:to>
    <xdr:sp fLocksText="0">
      <xdr:nvSpPr>
        <xdr:cNvPr id="144" name="TextBox 2"/>
        <xdr:cNvSpPr txBox="1">
          <a:spLocks noChangeArrowheads="1"/>
        </xdr:cNvSpPr>
      </xdr:nvSpPr>
      <xdr:spPr>
        <a:xfrm>
          <a:off x="5105400" y="4162425"/>
          <a:ext cx="19050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145"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146"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147"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148"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149"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150"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151"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152"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153"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154"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155"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156"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157"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158"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159"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160"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161"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162"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163"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164"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165"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166"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167"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168"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169"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170"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171"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172"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173"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174"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175"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176"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177"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178"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179"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180"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181"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182"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183"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184"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185"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186"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187"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188"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189"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190"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191"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192"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193" name="TextBox 2"/>
        <xdr:cNvSpPr txBox="1">
          <a:spLocks noChangeArrowheads="1"/>
        </xdr:cNvSpPr>
      </xdr:nvSpPr>
      <xdr:spPr>
        <a:xfrm>
          <a:off x="5105400" y="4162425"/>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194" name="TextBox 2"/>
        <xdr:cNvSpPr txBox="1">
          <a:spLocks noChangeArrowheads="1"/>
        </xdr:cNvSpPr>
      </xdr:nvSpPr>
      <xdr:spPr>
        <a:xfrm>
          <a:off x="5105400" y="4162425"/>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195" name="TextBox 2"/>
        <xdr:cNvSpPr txBox="1">
          <a:spLocks noChangeArrowheads="1"/>
        </xdr:cNvSpPr>
      </xdr:nvSpPr>
      <xdr:spPr>
        <a:xfrm>
          <a:off x="5105400" y="4162425"/>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196" name="TextBox 2"/>
        <xdr:cNvSpPr txBox="1">
          <a:spLocks noChangeArrowheads="1"/>
        </xdr:cNvSpPr>
      </xdr:nvSpPr>
      <xdr:spPr>
        <a:xfrm>
          <a:off x="5105400" y="4162425"/>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197" name="TextBox 2"/>
        <xdr:cNvSpPr txBox="1">
          <a:spLocks noChangeArrowheads="1"/>
        </xdr:cNvSpPr>
      </xdr:nvSpPr>
      <xdr:spPr>
        <a:xfrm>
          <a:off x="5105400" y="4162425"/>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198" name="TextBox 2"/>
        <xdr:cNvSpPr txBox="1">
          <a:spLocks noChangeArrowheads="1"/>
        </xdr:cNvSpPr>
      </xdr:nvSpPr>
      <xdr:spPr>
        <a:xfrm>
          <a:off x="5105400" y="4162425"/>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199"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200"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201"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202"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203"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204"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205"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206"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207"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208"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209"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210"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211"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212"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213"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214"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215"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216"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217"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218"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219"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220"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221"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222"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223"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224"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225"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226"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227"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228"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229"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230"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231"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232"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233"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234"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235"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236"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237"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238"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239"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240"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241"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242"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243"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244"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245"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246"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247"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248"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249"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250"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251"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252"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253"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254"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255"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256"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257"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258"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259"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260"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261"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262"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263"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264"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265"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266"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267"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268"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269"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270"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271"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272"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273"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274"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275"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276"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277"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278"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279"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280"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281"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282"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283"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284"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285"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286"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287"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288"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289"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290"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291"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292"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293"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294"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295"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296"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297"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298"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299"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300"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301" name="TextBox 2"/>
        <xdr:cNvSpPr txBox="1">
          <a:spLocks noChangeArrowheads="1"/>
        </xdr:cNvSpPr>
      </xdr:nvSpPr>
      <xdr:spPr>
        <a:xfrm>
          <a:off x="5105400" y="4162425"/>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302" name="TextBox 2"/>
        <xdr:cNvSpPr txBox="1">
          <a:spLocks noChangeArrowheads="1"/>
        </xdr:cNvSpPr>
      </xdr:nvSpPr>
      <xdr:spPr>
        <a:xfrm>
          <a:off x="5105400" y="4162425"/>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303" name="TextBox 2"/>
        <xdr:cNvSpPr txBox="1">
          <a:spLocks noChangeArrowheads="1"/>
        </xdr:cNvSpPr>
      </xdr:nvSpPr>
      <xdr:spPr>
        <a:xfrm>
          <a:off x="5105400" y="4162425"/>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304" name="TextBox 2"/>
        <xdr:cNvSpPr txBox="1">
          <a:spLocks noChangeArrowheads="1"/>
        </xdr:cNvSpPr>
      </xdr:nvSpPr>
      <xdr:spPr>
        <a:xfrm>
          <a:off x="5105400" y="4162425"/>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305" name="TextBox 2"/>
        <xdr:cNvSpPr txBox="1">
          <a:spLocks noChangeArrowheads="1"/>
        </xdr:cNvSpPr>
      </xdr:nvSpPr>
      <xdr:spPr>
        <a:xfrm>
          <a:off x="5105400" y="4162425"/>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306" name="TextBox 2"/>
        <xdr:cNvSpPr txBox="1">
          <a:spLocks noChangeArrowheads="1"/>
        </xdr:cNvSpPr>
      </xdr:nvSpPr>
      <xdr:spPr>
        <a:xfrm>
          <a:off x="5105400" y="4162425"/>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307"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308"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309"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310"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311"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312"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313"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314"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315"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316"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317"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318"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319"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320"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321"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322"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323"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324"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325"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326"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327"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328"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329"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330"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331"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332"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333"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334"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335"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336"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337"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338"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339"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340"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341"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342"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343"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344"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345"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346"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347"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348"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349"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350"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351"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352"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353"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354"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355"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356"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357"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358"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359"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360"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361"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362"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363"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364"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365"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366"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367"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368"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369"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370"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371"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372"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373"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374"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375"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376"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377"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378"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379"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380"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381"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382"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383"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384"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385"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386"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387"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388"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389"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390"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391"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392"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393"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394"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395"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396"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397"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398"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399"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400"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401"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402"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403"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404"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405"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406"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407"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408"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409" name="TextBox 2"/>
        <xdr:cNvSpPr txBox="1">
          <a:spLocks noChangeArrowheads="1"/>
        </xdr:cNvSpPr>
      </xdr:nvSpPr>
      <xdr:spPr>
        <a:xfrm>
          <a:off x="5105400" y="4162425"/>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410" name="TextBox 2"/>
        <xdr:cNvSpPr txBox="1">
          <a:spLocks noChangeArrowheads="1"/>
        </xdr:cNvSpPr>
      </xdr:nvSpPr>
      <xdr:spPr>
        <a:xfrm>
          <a:off x="5105400" y="4162425"/>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411" name="TextBox 2"/>
        <xdr:cNvSpPr txBox="1">
          <a:spLocks noChangeArrowheads="1"/>
        </xdr:cNvSpPr>
      </xdr:nvSpPr>
      <xdr:spPr>
        <a:xfrm>
          <a:off x="5105400" y="4162425"/>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412" name="TextBox 2"/>
        <xdr:cNvSpPr txBox="1">
          <a:spLocks noChangeArrowheads="1"/>
        </xdr:cNvSpPr>
      </xdr:nvSpPr>
      <xdr:spPr>
        <a:xfrm>
          <a:off x="5105400" y="4162425"/>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413" name="TextBox 2"/>
        <xdr:cNvSpPr txBox="1">
          <a:spLocks noChangeArrowheads="1"/>
        </xdr:cNvSpPr>
      </xdr:nvSpPr>
      <xdr:spPr>
        <a:xfrm>
          <a:off x="5105400" y="4162425"/>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414" name="TextBox 2"/>
        <xdr:cNvSpPr txBox="1">
          <a:spLocks noChangeArrowheads="1"/>
        </xdr:cNvSpPr>
      </xdr:nvSpPr>
      <xdr:spPr>
        <a:xfrm>
          <a:off x="5105400" y="4162425"/>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415"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416"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417"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418"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419"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420"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421"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422"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423"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424"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425"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426"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427"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428"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429"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430"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431"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432"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433"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434"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435"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436"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437"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438"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439"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440"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441"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442"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443"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444"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445"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446"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447"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448"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449"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450"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451"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452"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453"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454"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455"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456"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457"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458"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459"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460"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461"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462"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463"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464"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465"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466"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467"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468"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469"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470"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471"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472"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473"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474"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475"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476"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477"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478"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479"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480"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481"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482"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483"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484"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485"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486"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487"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488"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489"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490"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491"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492"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493"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494"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495"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496"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497"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498"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499"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500"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501"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502"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503"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504"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505"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506"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507"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508"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509"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510"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511"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512"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513"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514"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515"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516"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517"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518"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519"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520"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521"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522"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523"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524"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525"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526"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527"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528"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529"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530"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531"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532"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533"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534"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535"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536"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537"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538"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539"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540"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541"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542"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543"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544"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545"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546"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547"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548"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549"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550"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551"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552"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553"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554"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555"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556"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557"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558"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559"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560"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561"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562"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563"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564"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565"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566"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567"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568"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569"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570"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571"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572"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573"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574"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575"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576"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577"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578"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579"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580"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581"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582"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583"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584"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585"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586"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587"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588"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589"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590"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591"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592"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593"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594"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595"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596"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597"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598"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599"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600"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601"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602"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603"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604"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605"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606"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607"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608"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609"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610"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611"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612"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613"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614"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615"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616"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617"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618"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619"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620"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621"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622"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623"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624"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625"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626"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627"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628"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629"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630"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631"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632"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633"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634"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635"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636"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637"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638"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639"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640"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641"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642"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643"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644"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645"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646"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647"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648"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649" name="TextBox 2"/>
        <xdr:cNvSpPr txBox="1">
          <a:spLocks noChangeArrowheads="1"/>
        </xdr:cNvSpPr>
      </xdr:nvSpPr>
      <xdr:spPr>
        <a:xfrm>
          <a:off x="5105400" y="4162425"/>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650" name="TextBox 2"/>
        <xdr:cNvSpPr txBox="1">
          <a:spLocks noChangeArrowheads="1"/>
        </xdr:cNvSpPr>
      </xdr:nvSpPr>
      <xdr:spPr>
        <a:xfrm>
          <a:off x="5105400" y="4162425"/>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651" name="TextBox 2"/>
        <xdr:cNvSpPr txBox="1">
          <a:spLocks noChangeArrowheads="1"/>
        </xdr:cNvSpPr>
      </xdr:nvSpPr>
      <xdr:spPr>
        <a:xfrm>
          <a:off x="5105400" y="4162425"/>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652" name="TextBox 2"/>
        <xdr:cNvSpPr txBox="1">
          <a:spLocks noChangeArrowheads="1"/>
        </xdr:cNvSpPr>
      </xdr:nvSpPr>
      <xdr:spPr>
        <a:xfrm>
          <a:off x="5105400" y="4162425"/>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653" name="TextBox 2"/>
        <xdr:cNvSpPr txBox="1">
          <a:spLocks noChangeArrowheads="1"/>
        </xdr:cNvSpPr>
      </xdr:nvSpPr>
      <xdr:spPr>
        <a:xfrm>
          <a:off x="5105400" y="4162425"/>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654" name="TextBox 2"/>
        <xdr:cNvSpPr txBox="1">
          <a:spLocks noChangeArrowheads="1"/>
        </xdr:cNvSpPr>
      </xdr:nvSpPr>
      <xdr:spPr>
        <a:xfrm>
          <a:off x="5105400" y="4162425"/>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655"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656"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657"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658"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659"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660"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661"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662"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663"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664"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665"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666"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667"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668"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669"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670"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671"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672"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673"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674"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675"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676"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677"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678"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679"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680"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681"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682"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683"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684"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685"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686"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687"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688"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689"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690"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691"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692"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693"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694"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695"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696"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697"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698"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699"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700"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701"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702"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703"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704"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705"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706"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707"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708"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709"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710"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711"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712"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713"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714"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715"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716"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717"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718"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719"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720"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721"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722"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723"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724"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725"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726"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727"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728"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729"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730"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731"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732"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733" name="TextBox 2"/>
        <xdr:cNvSpPr txBox="1">
          <a:spLocks noChangeArrowheads="1"/>
        </xdr:cNvSpPr>
      </xdr:nvSpPr>
      <xdr:spPr>
        <a:xfrm>
          <a:off x="5105400" y="4162425"/>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734" name="TextBox 2"/>
        <xdr:cNvSpPr txBox="1">
          <a:spLocks noChangeArrowheads="1"/>
        </xdr:cNvSpPr>
      </xdr:nvSpPr>
      <xdr:spPr>
        <a:xfrm>
          <a:off x="5105400" y="4162425"/>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735" name="TextBox 2"/>
        <xdr:cNvSpPr txBox="1">
          <a:spLocks noChangeArrowheads="1"/>
        </xdr:cNvSpPr>
      </xdr:nvSpPr>
      <xdr:spPr>
        <a:xfrm>
          <a:off x="5105400" y="4162425"/>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736" name="TextBox 2"/>
        <xdr:cNvSpPr txBox="1">
          <a:spLocks noChangeArrowheads="1"/>
        </xdr:cNvSpPr>
      </xdr:nvSpPr>
      <xdr:spPr>
        <a:xfrm>
          <a:off x="5105400" y="4162425"/>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737" name="TextBox 2"/>
        <xdr:cNvSpPr txBox="1">
          <a:spLocks noChangeArrowheads="1"/>
        </xdr:cNvSpPr>
      </xdr:nvSpPr>
      <xdr:spPr>
        <a:xfrm>
          <a:off x="5105400" y="4162425"/>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738" name="TextBox 2"/>
        <xdr:cNvSpPr txBox="1">
          <a:spLocks noChangeArrowheads="1"/>
        </xdr:cNvSpPr>
      </xdr:nvSpPr>
      <xdr:spPr>
        <a:xfrm>
          <a:off x="5105400" y="4162425"/>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739"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740"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741"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742"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743"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744"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745"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746"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747"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748"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749"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750"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751"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752"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753"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754"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755"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756"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757"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758"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759"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760"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761"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762"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763"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764"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765"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766"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767"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768"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769"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770"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771"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772"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773"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774"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775"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776"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777"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778"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779"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780"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781"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782"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783"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784"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785"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786"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787"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788"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789"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790"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791"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792"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793"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794"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795"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796"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797"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798"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799"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800"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801"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802"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803"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804"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805"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806"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807"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808"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809"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810"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811"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812"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813"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814"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815"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816"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817"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818"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819"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820"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821"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822"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823"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824"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825"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826"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827"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828"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829"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830"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831"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832"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833"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834"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835"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836"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837"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838"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839"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840"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841"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842"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843"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844"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845"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846"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847"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848"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849"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850"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851"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852"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853"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854"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855"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856"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857"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858"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859"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860"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861"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862"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863"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864"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865" name="TextBox 2"/>
        <xdr:cNvSpPr txBox="1">
          <a:spLocks noChangeArrowheads="1"/>
        </xdr:cNvSpPr>
      </xdr:nvSpPr>
      <xdr:spPr>
        <a:xfrm>
          <a:off x="5105400" y="4162425"/>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866" name="TextBox 2"/>
        <xdr:cNvSpPr txBox="1">
          <a:spLocks noChangeArrowheads="1"/>
        </xdr:cNvSpPr>
      </xdr:nvSpPr>
      <xdr:spPr>
        <a:xfrm>
          <a:off x="5105400" y="4162425"/>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867" name="TextBox 2"/>
        <xdr:cNvSpPr txBox="1">
          <a:spLocks noChangeArrowheads="1"/>
        </xdr:cNvSpPr>
      </xdr:nvSpPr>
      <xdr:spPr>
        <a:xfrm>
          <a:off x="5105400" y="4162425"/>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868" name="TextBox 2"/>
        <xdr:cNvSpPr txBox="1">
          <a:spLocks noChangeArrowheads="1"/>
        </xdr:cNvSpPr>
      </xdr:nvSpPr>
      <xdr:spPr>
        <a:xfrm>
          <a:off x="5105400" y="4162425"/>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869" name="TextBox 2"/>
        <xdr:cNvSpPr txBox="1">
          <a:spLocks noChangeArrowheads="1"/>
        </xdr:cNvSpPr>
      </xdr:nvSpPr>
      <xdr:spPr>
        <a:xfrm>
          <a:off x="5105400" y="4162425"/>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95250</xdr:rowOff>
    </xdr:to>
    <xdr:sp fLocksText="0">
      <xdr:nvSpPr>
        <xdr:cNvPr id="870" name="TextBox 2"/>
        <xdr:cNvSpPr txBox="1">
          <a:spLocks noChangeArrowheads="1"/>
        </xdr:cNvSpPr>
      </xdr:nvSpPr>
      <xdr:spPr>
        <a:xfrm>
          <a:off x="5105400" y="4162425"/>
          <a:ext cx="2095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871"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872"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873"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874"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875"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876"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877"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878"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879"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880"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881"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76200</xdr:rowOff>
    </xdr:to>
    <xdr:sp fLocksText="0">
      <xdr:nvSpPr>
        <xdr:cNvPr id="882" name="TextBox 2"/>
        <xdr:cNvSpPr txBox="1">
          <a:spLocks noChangeArrowheads="1"/>
        </xdr:cNvSpPr>
      </xdr:nvSpPr>
      <xdr:spPr>
        <a:xfrm>
          <a:off x="5105400" y="4162425"/>
          <a:ext cx="209550" cy="76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883"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884"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885"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886"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887"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600075</xdr:colOff>
      <xdr:row>16</xdr:row>
      <xdr:rowOff>57150</xdr:rowOff>
    </xdr:to>
    <xdr:sp fLocksText="0">
      <xdr:nvSpPr>
        <xdr:cNvPr id="888" name="TextBox 2"/>
        <xdr:cNvSpPr txBox="1">
          <a:spLocks noChangeArrowheads="1"/>
        </xdr:cNvSpPr>
      </xdr:nvSpPr>
      <xdr:spPr>
        <a:xfrm>
          <a:off x="5105400" y="4162425"/>
          <a:ext cx="209550" cy="57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889"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890"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891"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892"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893"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152400</xdr:rowOff>
    </xdr:to>
    <xdr:sp fLocksText="0">
      <xdr:nvSpPr>
        <xdr:cNvPr id="894" name="TextBox 2"/>
        <xdr:cNvSpPr txBox="1">
          <a:spLocks noChangeArrowheads="1"/>
        </xdr:cNvSpPr>
      </xdr:nvSpPr>
      <xdr:spPr>
        <a:xfrm>
          <a:off x="5105400" y="4162425"/>
          <a:ext cx="190500"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895"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896"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897"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898"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899"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390525</xdr:colOff>
      <xdr:row>16</xdr:row>
      <xdr:rowOff>0</xdr:rowOff>
    </xdr:from>
    <xdr:to>
      <xdr:col>4</xdr:col>
      <xdr:colOff>581025</xdr:colOff>
      <xdr:row>17</xdr:row>
      <xdr:rowOff>123825</xdr:rowOff>
    </xdr:to>
    <xdr:sp fLocksText="0">
      <xdr:nvSpPr>
        <xdr:cNvPr id="900" name="TextBox 2"/>
        <xdr:cNvSpPr txBox="1">
          <a:spLocks noChangeArrowheads="1"/>
        </xdr:cNvSpPr>
      </xdr:nvSpPr>
      <xdr:spPr>
        <a:xfrm>
          <a:off x="5105400" y="4162425"/>
          <a:ext cx="190500" cy="3333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11"/>
  </sheetPr>
  <dimension ref="A1:G500"/>
  <sheetViews>
    <sheetView tabSelected="1" zoomScalePageLayoutView="0" workbookViewId="0" topLeftCell="A252">
      <selection activeCell="H260" sqref="H260"/>
    </sheetView>
  </sheetViews>
  <sheetFormatPr defaultColWidth="9.140625" defaultRowHeight="12.75"/>
  <cols>
    <col min="1" max="1" width="4.8515625" style="1" customWidth="1"/>
    <col min="2" max="2" width="10.28125" style="1" customWidth="1"/>
    <col min="3" max="3" width="47.421875" style="1" customWidth="1"/>
    <col min="4" max="4" width="8.140625" style="1" customWidth="1"/>
    <col min="5" max="5" width="10.8515625" style="1" customWidth="1"/>
    <col min="6" max="6" width="8.8515625" style="2" customWidth="1"/>
    <col min="7" max="7" width="8.7109375" style="1" customWidth="1"/>
    <col min="8" max="16384" width="9.140625" style="1" customWidth="1"/>
  </cols>
  <sheetData>
    <row r="1" spans="1:7" ht="18">
      <c r="A1" s="170" t="s">
        <v>0</v>
      </c>
      <c r="B1" s="170"/>
      <c r="C1" s="170"/>
      <c r="D1" s="170"/>
      <c r="E1" s="170"/>
      <c r="F1" s="170"/>
      <c r="G1" s="170"/>
    </row>
    <row r="2" spans="1:7" ht="37.5" customHeight="1">
      <c r="A2" s="171" t="s">
        <v>70</v>
      </c>
      <c r="B2" s="171"/>
      <c r="C2" s="171"/>
      <c r="D2" s="171"/>
      <c r="E2" s="171"/>
      <c r="F2" s="171"/>
      <c r="G2" s="171"/>
    </row>
    <row r="3" spans="1:7" ht="16.5" customHeight="1">
      <c r="A3" s="172" t="s">
        <v>1</v>
      </c>
      <c r="B3" s="172"/>
      <c r="C3" s="172"/>
      <c r="D3" s="172"/>
      <c r="E3" s="172"/>
      <c r="F3" s="172"/>
      <c r="G3" s="172"/>
    </row>
    <row r="4" spans="1:7" ht="16.5">
      <c r="A4" s="3"/>
      <c r="B4" s="3"/>
      <c r="C4" s="3"/>
      <c r="D4" s="3"/>
      <c r="E4" s="3"/>
      <c r="F4" s="4"/>
      <c r="G4" s="4"/>
    </row>
    <row r="5" spans="1:7" ht="18.75" customHeight="1">
      <c r="A5" s="173" t="s">
        <v>71</v>
      </c>
      <c r="B5" s="173"/>
      <c r="C5" s="173"/>
      <c r="D5" s="173"/>
      <c r="E5" s="173"/>
      <c r="F5" s="4"/>
      <c r="G5" s="4"/>
    </row>
    <row r="6" spans="1:7" ht="21" customHeight="1">
      <c r="A6" s="173" t="s">
        <v>72</v>
      </c>
      <c r="B6" s="173"/>
      <c r="C6" s="173"/>
      <c r="D6" s="173"/>
      <c r="E6" s="173"/>
      <c r="F6" s="4"/>
      <c r="G6" s="4"/>
    </row>
    <row r="7" spans="1:7" ht="16.5">
      <c r="A7" s="5" t="s">
        <v>2</v>
      </c>
      <c r="B7" s="5"/>
      <c r="C7" s="5"/>
      <c r="D7" s="98"/>
      <c r="E7" s="98"/>
      <c r="F7" s="4"/>
      <c r="G7" s="4"/>
    </row>
    <row r="8" spans="1:7" ht="16.5">
      <c r="A8" s="5" t="s">
        <v>3</v>
      </c>
      <c r="B8" s="5"/>
      <c r="C8" s="6"/>
      <c r="D8" s="7"/>
      <c r="E8" s="6"/>
      <c r="F8" s="4"/>
      <c r="G8" s="4"/>
    </row>
    <row r="9" spans="1:7" ht="69" customHeight="1">
      <c r="A9" s="174" t="s">
        <v>4</v>
      </c>
      <c r="B9" s="174"/>
      <c r="C9" s="174"/>
      <c r="D9" s="174"/>
      <c r="E9" s="174"/>
      <c r="F9" s="174"/>
      <c r="G9" s="174"/>
    </row>
    <row r="10" spans="1:7" ht="16.5">
      <c r="A10" s="5"/>
      <c r="B10" s="5"/>
      <c r="C10" s="5"/>
      <c r="D10" s="8"/>
      <c r="E10" s="8"/>
      <c r="F10" s="4"/>
      <c r="G10" s="4"/>
    </row>
    <row r="11" spans="4:7" s="9" customFormat="1" ht="15.75">
      <c r="D11" s="10"/>
      <c r="E11" s="10"/>
      <c r="G11" s="10"/>
    </row>
    <row r="12" spans="1:7" s="13" customFormat="1" ht="16.5" customHeight="1" hidden="1">
      <c r="A12" s="166"/>
      <c r="B12" s="166"/>
      <c r="C12" s="166"/>
      <c r="D12" s="166"/>
      <c r="E12" s="11"/>
      <c r="F12" s="12"/>
      <c r="G12" s="12"/>
    </row>
    <row r="13" spans="1:7" s="17" customFormat="1" ht="16.5" customHeight="1" hidden="1">
      <c r="A13" s="99"/>
      <c r="B13" s="14"/>
      <c r="C13" s="15"/>
      <c r="D13" s="15"/>
      <c r="E13" s="16"/>
      <c r="F13" s="14"/>
      <c r="G13" s="14"/>
    </row>
    <row r="14" spans="1:7" s="19" customFormat="1" ht="15.75" customHeight="1">
      <c r="A14" s="167" t="s">
        <v>5</v>
      </c>
      <c r="B14" s="168" t="s">
        <v>6</v>
      </c>
      <c r="C14" s="167" t="s">
        <v>7</v>
      </c>
      <c r="D14" s="168" t="s">
        <v>8</v>
      </c>
      <c r="E14" s="169" t="s">
        <v>9</v>
      </c>
      <c r="F14" s="164"/>
      <c r="G14" s="165"/>
    </row>
    <row r="15" spans="1:7" s="19" customFormat="1" ht="33" customHeight="1">
      <c r="A15" s="167"/>
      <c r="B15" s="168"/>
      <c r="C15" s="167"/>
      <c r="D15" s="168"/>
      <c r="E15" s="169"/>
      <c r="F15" s="164"/>
      <c r="G15" s="165"/>
    </row>
    <row r="16" spans="1:7" s="19" customFormat="1" ht="16.5">
      <c r="A16" s="18">
        <v>1</v>
      </c>
      <c r="B16" s="18">
        <v>2</v>
      </c>
      <c r="C16" s="18">
        <v>3</v>
      </c>
      <c r="D16" s="18">
        <v>4</v>
      </c>
      <c r="E16" s="130">
        <v>5</v>
      </c>
      <c r="F16" s="150"/>
      <c r="G16" s="147"/>
    </row>
    <row r="17" spans="1:7" ht="16.5">
      <c r="A17" s="28">
        <v>1</v>
      </c>
      <c r="B17" s="23"/>
      <c r="C17" s="100" t="s">
        <v>73</v>
      </c>
      <c r="D17" s="101"/>
      <c r="E17" s="131"/>
      <c r="F17" s="151"/>
      <c r="G17" s="149"/>
    </row>
    <row r="18" spans="1:7" ht="18.75">
      <c r="A18" s="29"/>
      <c r="B18" s="30"/>
      <c r="C18" s="31" t="s">
        <v>74</v>
      </c>
      <c r="D18" s="32"/>
      <c r="E18" s="132"/>
      <c r="F18" s="151"/>
      <c r="G18" s="149"/>
    </row>
    <row r="19" spans="1:7" ht="16.5">
      <c r="A19" s="29"/>
      <c r="B19" s="29"/>
      <c r="C19" s="29" t="s">
        <v>23</v>
      </c>
      <c r="D19" s="29"/>
      <c r="E19" s="133"/>
      <c r="F19" s="151"/>
      <c r="G19" s="149"/>
    </row>
    <row r="20" spans="1:7" ht="31.5">
      <c r="A20" s="33">
        <v>1</v>
      </c>
      <c r="B20" s="33" t="s">
        <v>75</v>
      </c>
      <c r="C20" s="34" t="s">
        <v>76</v>
      </c>
      <c r="D20" s="33" t="s">
        <v>10</v>
      </c>
      <c r="E20" s="134">
        <v>132.8</v>
      </c>
      <c r="F20" s="151"/>
      <c r="G20" s="149"/>
    </row>
    <row r="21" spans="1:7" ht="31.5">
      <c r="A21" s="33">
        <v>2</v>
      </c>
      <c r="B21" s="33" t="s">
        <v>77</v>
      </c>
      <c r="C21" s="35" t="s">
        <v>78</v>
      </c>
      <c r="D21" s="25" t="s">
        <v>10</v>
      </c>
      <c r="E21" s="135">
        <v>34.1</v>
      </c>
      <c r="F21" s="151"/>
      <c r="G21" s="149"/>
    </row>
    <row r="22" spans="1:7" ht="47.25">
      <c r="A22" s="33">
        <v>3</v>
      </c>
      <c r="B22" s="33" t="s">
        <v>79</v>
      </c>
      <c r="C22" s="35" t="s">
        <v>80</v>
      </c>
      <c r="D22" s="25" t="s">
        <v>10</v>
      </c>
      <c r="E22" s="135">
        <v>10.23</v>
      </c>
      <c r="F22" s="151"/>
      <c r="G22" s="149"/>
    </row>
    <row r="23" spans="1:7" ht="16.5">
      <c r="A23" s="33"/>
      <c r="B23" s="33"/>
      <c r="C23" s="36" t="s">
        <v>81</v>
      </c>
      <c r="D23" s="25" t="s">
        <v>16</v>
      </c>
      <c r="E23" s="135">
        <f>0.15*E22</f>
        <v>1.5345</v>
      </c>
      <c r="F23" s="151"/>
      <c r="G23" s="149"/>
    </row>
    <row r="24" spans="1:7" ht="16.5">
      <c r="A24" s="33"/>
      <c r="B24" s="33"/>
      <c r="C24" s="37" t="s">
        <v>82</v>
      </c>
      <c r="D24" s="25" t="s">
        <v>12</v>
      </c>
      <c r="E24" s="135">
        <f>1.6*5*E22</f>
        <v>81.84</v>
      </c>
      <c r="F24" s="151"/>
      <c r="G24" s="149"/>
    </row>
    <row r="25" spans="1:7" ht="16.5">
      <c r="A25" s="25"/>
      <c r="B25" s="33"/>
      <c r="C25" s="37" t="s">
        <v>83</v>
      </c>
      <c r="D25" s="25" t="s">
        <v>10</v>
      </c>
      <c r="E25" s="135">
        <f>E22*1.1</f>
        <v>11.253000000000002</v>
      </c>
      <c r="F25" s="151"/>
      <c r="G25" s="149"/>
    </row>
    <row r="26" spans="1:7" ht="16.5">
      <c r="A26" s="40">
        <v>4</v>
      </c>
      <c r="B26" s="33" t="s">
        <v>84</v>
      </c>
      <c r="C26" s="34" t="s">
        <v>85</v>
      </c>
      <c r="D26" s="33" t="s">
        <v>10</v>
      </c>
      <c r="E26" s="134">
        <v>34.1</v>
      </c>
      <c r="F26" s="151"/>
      <c r="G26" s="149"/>
    </row>
    <row r="27" spans="1:7" ht="16.5">
      <c r="A27" s="40"/>
      <c r="B27" s="33"/>
      <c r="C27" s="36" t="s">
        <v>81</v>
      </c>
      <c r="D27" s="38" t="s">
        <v>86</v>
      </c>
      <c r="E27" s="134">
        <f>E26*0.18</f>
        <v>6.138</v>
      </c>
      <c r="F27" s="151"/>
      <c r="G27" s="149"/>
    </row>
    <row r="28" spans="1:7" ht="16.5">
      <c r="A28" s="40">
        <v>5</v>
      </c>
      <c r="B28" s="33" t="s">
        <v>87</v>
      </c>
      <c r="C28" s="39" t="s">
        <v>88</v>
      </c>
      <c r="D28" s="38" t="s">
        <v>10</v>
      </c>
      <c r="E28" s="134">
        <f>E26</f>
        <v>34.1</v>
      </c>
      <c r="F28" s="151"/>
      <c r="G28" s="149"/>
    </row>
    <row r="29" spans="1:7" ht="16.5">
      <c r="A29" s="40"/>
      <c r="B29" s="33"/>
      <c r="C29" s="36" t="s">
        <v>89</v>
      </c>
      <c r="D29" s="38" t="s">
        <v>90</v>
      </c>
      <c r="E29" s="134">
        <f>E28*0.3</f>
        <v>10.23</v>
      </c>
      <c r="F29" s="151"/>
      <c r="G29" s="149"/>
    </row>
    <row r="30" spans="1:7" ht="16.5">
      <c r="A30" s="44"/>
      <c r="B30" s="33"/>
      <c r="C30" s="36" t="s">
        <v>91</v>
      </c>
      <c r="D30" s="38" t="s">
        <v>90</v>
      </c>
      <c r="E30" s="134">
        <f>E28*1.2</f>
        <v>40.92</v>
      </c>
      <c r="F30" s="151"/>
      <c r="G30" s="149"/>
    </row>
    <row r="31" spans="1:7" ht="16.5">
      <c r="A31" s="44"/>
      <c r="B31" s="33"/>
      <c r="C31" s="36" t="s">
        <v>92</v>
      </c>
      <c r="D31" s="38" t="s">
        <v>15</v>
      </c>
      <c r="E31" s="134">
        <f>E28*0.1</f>
        <v>3.41</v>
      </c>
      <c r="F31" s="151"/>
      <c r="G31" s="149"/>
    </row>
    <row r="32" spans="1:7" ht="16.5">
      <c r="A32" s="33"/>
      <c r="B32" s="33"/>
      <c r="C32" s="36" t="s">
        <v>81</v>
      </c>
      <c r="D32" s="38" t="s">
        <v>16</v>
      </c>
      <c r="E32" s="134">
        <f>E28*0.2</f>
        <v>6.82</v>
      </c>
      <c r="F32" s="151"/>
      <c r="G32" s="149"/>
    </row>
    <row r="33" spans="1:7" ht="16.5">
      <c r="A33" s="33">
        <v>6</v>
      </c>
      <c r="B33" s="33" t="s">
        <v>93</v>
      </c>
      <c r="C33" s="39" t="s">
        <v>94</v>
      </c>
      <c r="D33" s="38" t="s">
        <v>10</v>
      </c>
      <c r="E33" s="134">
        <v>34.1</v>
      </c>
      <c r="F33" s="151"/>
      <c r="G33" s="149"/>
    </row>
    <row r="34" spans="1:7" ht="31.5">
      <c r="A34" s="33"/>
      <c r="B34" s="33"/>
      <c r="C34" s="36" t="s">
        <v>95</v>
      </c>
      <c r="D34" s="38" t="s">
        <v>16</v>
      </c>
      <c r="E34" s="135">
        <v>10.23</v>
      </c>
      <c r="F34" s="151"/>
      <c r="G34" s="149"/>
    </row>
    <row r="35" spans="1:7" ht="16.5">
      <c r="A35" s="33"/>
      <c r="B35" s="29"/>
      <c r="C35" s="29" t="s">
        <v>21</v>
      </c>
      <c r="D35" s="29"/>
      <c r="E35" s="133"/>
      <c r="F35" s="151"/>
      <c r="G35" s="149"/>
    </row>
    <row r="36" spans="1:7" ht="47.25">
      <c r="A36" s="40">
        <v>7</v>
      </c>
      <c r="B36" s="25" t="s">
        <v>96</v>
      </c>
      <c r="C36" s="35" t="s">
        <v>97</v>
      </c>
      <c r="D36" s="25" t="s">
        <v>10</v>
      </c>
      <c r="E36" s="135">
        <v>53.3</v>
      </c>
      <c r="F36" s="151"/>
      <c r="G36" s="149"/>
    </row>
    <row r="37" spans="1:7" ht="16.5">
      <c r="A37" s="33"/>
      <c r="B37" s="25"/>
      <c r="C37" s="37" t="s">
        <v>98</v>
      </c>
      <c r="D37" s="25" t="s">
        <v>10</v>
      </c>
      <c r="E37" s="135">
        <v>234.52</v>
      </c>
      <c r="F37" s="151"/>
      <c r="G37" s="149"/>
    </row>
    <row r="38" spans="1:7" ht="16.5">
      <c r="A38" s="33"/>
      <c r="B38" s="25"/>
      <c r="C38" s="37" t="s">
        <v>99</v>
      </c>
      <c r="D38" s="25" t="s">
        <v>10</v>
      </c>
      <c r="E38" s="135">
        <v>58.63</v>
      </c>
      <c r="F38" s="151"/>
      <c r="G38" s="149"/>
    </row>
    <row r="39" spans="1:7" ht="16.5">
      <c r="A39" s="33"/>
      <c r="B39" s="25"/>
      <c r="C39" s="37" t="s">
        <v>100</v>
      </c>
      <c r="D39" s="25" t="s">
        <v>10</v>
      </c>
      <c r="E39" s="135">
        <v>54.9</v>
      </c>
      <c r="F39" s="151"/>
      <c r="G39" s="149"/>
    </row>
    <row r="40" spans="1:7" ht="16.5">
      <c r="A40" s="33"/>
      <c r="B40" s="25"/>
      <c r="C40" s="37" t="s">
        <v>101</v>
      </c>
      <c r="D40" s="25" t="s">
        <v>13</v>
      </c>
      <c r="E40" s="135">
        <v>54.9</v>
      </c>
      <c r="F40" s="151"/>
      <c r="G40" s="149"/>
    </row>
    <row r="41" spans="1:7" ht="16.5">
      <c r="A41" s="33"/>
      <c r="B41" s="25"/>
      <c r="C41" s="37" t="s">
        <v>102</v>
      </c>
      <c r="D41" s="25" t="s">
        <v>13</v>
      </c>
      <c r="E41" s="135">
        <v>1333</v>
      </c>
      <c r="F41" s="151"/>
      <c r="G41" s="149"/>
    </row>
    <row r="42" spans="1:7" ht="16.5">
      <c r="A42" s="33"/>
      <c r="B42" s="25"/>
      <c r="C42" s="37" t="s">
        <v>103</v>
      </c>
      <c r="D42" s="25" t="s">
        <v>15</v>
      </c>
      <c r="E42" s="135">
        <v>79.95</v>
      </c>
      <c r="F42" s="151"/>
      <c r="G42" s="149"/>
    </row>
    <row r="43" spans="1:7" ht="16.5">
      <c r="A43" s="33"/>
      <c r="B43" s="25"/>
      <c r="C43" s="37" t="s">
        <v>104</v>
      </c>
      <c r="D43" s="25" t="s">
        <v>15</v>
      </c>
      <c r="E43" s="135">
        <v>63.96</v>
      </c>
      <c r="F43" s="151"/>
      <c r="G43" s="149"/>
    </row>
    <row r="44" spans="1:7" ht="16.5">
      <c r="A44" s="33"/>
      <c r="B44" s="25"/>
      <c r="C44" s="36" t="s">
        <v>105</v>
      </c>
      <c r="D44" s="25" t="s">
        <v>12</v>
      </c>
      <c r="E44" s="135">
        <v>42.64</v>
      </c>
      <c r="F44" s="151"/>
      <c r="G44" s="149"/>
    </row>
    <row r="45" spans="1:7" ht="47.25">
      <c r="A45" s="33">
        <v>8</v>
      </c>
      <c r="B45" s="33" t="s">
        <v>106</v>
      </c>
      <c r="C45" s="35" t="s">
        <v>107</v>
      </c>
      <c r="D45" s="25" t="s">
        <v>10</v>
      </c>
      <c r="E45" s="135">
        <v>110.31</v>
      </c>
      <c r="F45" s="151"/>
      <c r="G45" s="149"/>
    </row>
    <row r="46" spans="1:7" ht="16.5">
      <c r="A46" s="33"/>
      <c r="B46" s="33"/>
      <c r="C46" s="36" t="s">
        <v>81</v>
      </c>
      <c r="D46" s="25" t="s">
        <v>16</v>
      </c>
      <c r="E46" s="135">
        <f>0.15*E45</f>
        <v>16.546499999999998</v>
      </c>
      <c r="F46" s="151"/>
      <c r="G46" s="149"/>
    </row>
    <row r="47" spans="1:7" ht="16.5">
      <c r="A47" s="33"/>
      <c r="B47" s="33"/>
      <c r="C47" s="37" t="s">
        <v>82</v>
      </c>
      <c r="D47" s="25" t="s">
        <v>12</v>
      </c>
      <c r="E47" s="135">
        <f>1.6*5*E45</f>
        <v>882.48</v>
      </c>
      <c r="F47" s="151"/>
      <c r="G47" s="149"/>
    </row>
    <row r="48" spans="1:7" ht="16.5">
      <c r="A48" s="33"/>
      <c r="B48" s="33"/>
      <c r="C48" s="37" t="s">
        <v>83</v>
      </c>
      <c r="D48" s="25" t="s">
        <v>10</v>
      </c>
      <c r="E48" s="135">
        <f>E45*1.1</f>
        <v>121.34100000000001</v>
      </c>
      <c r="F48" s="151"/>
      <c r="G48" s="149"/>
    </row>
    <row r="49" spans="1:7" ht="16.5">
      <c r="A49" s="33">
        <v>9</v>
      </c>
      <c r="B49" s="33" t="s">
        <v>108</v>
      </c>
      <c r="C49" s="34" t="s">
        <v>109</v>
      </c>
      <c r="D49" s="33" t="s">
        <v>10</v>
      </c>
      <c r="E49" s="134">
        <v>421</v>
      </c>
      <c r="F49" s="151"/>
      <c r="G49" s="149"/>
    </row>
    <row r="50" spans="1:7" ht="16.5">
      <c r="A50" s="33"/>
      <c r="B50" s="33"/>
      <c r="C50" s="36" t="s">
        <v>81</v>
      </c>
      <c r="D50" s="38" t="s">
        <v>86</v>
      </c>
      <c r="E50" s="134">
        <f>E49*0.18</f>
        <v>75.78</v>
      </c>
      <c r="F50" s="151"/>
      <c r="G50" s="149"/>
    </row>
    <row r="51" spans="1:7" ht="31.5">
      <c r="A51" s="33">
        <v>10</v>
      </c>
      <c r="B51" s="33" t="s">
        <v>87</v>
      </c>
      <c r="C51" s="41" t="s">
        <v>110</v>
      </c>
      <c r="D51" s="38" t="s">
        <v>10</v>
      </c>
      <c r="E51" s="134">
        <f>E49</f>
        <v>421</v>
      </c>
      <c r="F51" s="151"/>
      <c r="G51" s="149"/>
    </row>
    <row r="52" spans="1:7" ht="16.5">
      <c r="A52" s="33"/>
      <c r="B52" s="33"/>
      <c r="C52" s="36" t="s">
        <v>105</v>
      </c>
      <c r="D52" s="38" t="s">
        <v>90</v>
      </c>
      <c r="E52" s="134">
        <f>E51*0.3</f>
        <v>126.3</v>
      </c>
      <c r="F52" s="151"/>
      <c r="G52" s="149"/>
    </row>
    <row r="53" spans="1:7" ht="16.5">
      <c r="A53" s="33"/>
      <c r="B53" s="33"/>
      <c r="C53" s="36" t="s">
        <v>111</v>
      </c>
      <c r="D53" s="38" t="s">
        <v>90</v>
      </c>
      <c r="E53" s="134">
        <f>E51*1.2</f>
        <v>505.2</v>
      </c>
      <c r="F53" s="151"/>
      <c r="G53" s="149"/>
    </row>
    <row r="54" spans="1:7" ht="16.5">
      <c r="A54" s="33"/>
      <c r="B54" s="33"/>
      <c r="C54" s="36" t="s">
        <v>92</v>
      </c>
      <c r="D54" s="38" t="s">
        <v>15</v>
      </c>
      <c r="E54" s="134">
        <f>E51*0.1</f>
        <v>42.1</v>
      </c>
      <c r="F54" s="151"/>
      <c r="G54" s="149"/>
    </row>
    <row r="55" spans="1:7" ht="16.5">
      <c r="A55" s="33"/>
      <c r="B55" s="33"/>
      <c r="C55" s="36" t="s">
        <v>81</v>
      </c>
      <c r="D55" s="38" t="s">
        <v>16</v>
      </c>
      <c r="E55" s="134">
        <f>E51*0.2</f>
        <v>84.2</v>
      </c>
      <c r="F55" s="151"/>
      <c r="G55" s="149"/>
    </row>
    <row r="56" spans="1:7" ht="31.5">
      <c r="A56" s="33">
        <v>11</v>
      </c>
      <c r="B56" s="44" t="s">
        <v>112</v>
      </c>
      <c r="C56" s="39" t="s">
        <v>113</v>
      </c>
      <c r="D56" s="38" t="s">
        <v>10</v>
      </c>
      <c r="E56" s="134">
        <v>421</v>
      </c>
      <c r="F56" s="151"/>
      <c r="G56" s="149"/>
    </row>
    <row r="57" spans="1:7" ht="31.5">
      <c r="A57" s="33"/>
      <c r="B57" s="33"/>
      <c r="C57" s="36" t="s">
        <v>95</v>
      </c>
      <c r="D57" s="38" t="s">
        <v>16</v>
      </c>
      <c r="E57" s="134">
        <f>E56*0.3</f>
        <v>126.3</v>
      </c>
      <c r="F57" s="151"/>
      <c r="G57" s="149"/>
    </row>
    <row r="58" spans="1:7" ht="16.5">
      <c r="A58" s="33">
        <v>12</v>
      </c>
      <c r="B58" s="44" t="s">
        <v>114</v>
      </c>
      <c r="C58" s="47" t="s">
        <v>115</v>
      </c>
      <c r="D58" s="44" t="s">
        <v>10</v>
      </c>
      <c r="E58" s="136">
        <v>73.1</v>
      </c>
      <c r="F58" s="151"/>
      <c r="G58" s="149"/>
    </row>
    <row r="59" spans="1:7" ht="16.5">
      <c r="A59" s="33"/>
      <c r="B59" s="44"/>
      <c r="C59" s="46" t="s">
        <v>116</v>
      </c>
      <c r="D59" s="27" t="s">
        <v>16</v>
      </c>
      <c r="E59" s="137">
        <f>E58*0.3</f>
        <v>21.929999999999996</v>
      </c>
      <c r="F59" s="151"/>
      <c r="G59" s="149"/>
    </row>
    <row r="60" spans="1:7" ht="31.5">
      <c r="A60" s="33"/>
      <c r="B60" s="44"/>
      <c r="C60" s="25" t="s">
        <v>117</v>
      </c>
      <c r="D60" s="27" t="s">
        <v>10</v>
      </c>
      <c r="E60" s="137">
        <f>E58*1.1</f>
        <v>80.41</v>
      </c>
      <c r="F60" s="151"/>
      <c r="G60" s="149"/>
    </row>
    <row r="61" spans="1:7" ht="16.5">
      <c r="A61" s="33"/>
      <c r="B61" s="40"/>
      <c r="C61" s="46" t="s">
        <v>118</v>
      </c>
      <c r="D61" s="27" t="s">
        <v>90</v>
      </c>
      <c r="E61" s="137">
        <f>E58*7</f>
        <v>511.69999999999993</v>
      </c>
      <c r="F61" s="151"/>
      <c r="G61" s="149"/>
    </row>
    <row r="62" spans="1:7" ht="16.5">
      <c r="A62" s="33"/>
      <c r="B62" s="40"/>
      <c r="C62" s="46" t="s">
        <v>119</v>
      </c>
      <c r="D62" s="27" t="s">
        <v>12</v>
      </c>
      <c r="E62" s="137">
        <f>E58*0.6</f>
        <v>43.85999999999999</v>
      </c>
      <c r="F62" s="151"/>
      <c r="G62" s="149"/>
    </row>
    <row r="63" spans="1:7" ht="16.5">
      <c r="A63" s="33"/>
      <c r="B63" s="40"/>
      <c r="C63" s="46" t="s">
        <v>120</v>
      </c>
      <c r="D63" s="27" t="s">
        <v>121</v>
      </c>
      <c r="E63" s="137">
        <v>2</v>
      </c>
      <c r="F63" s="151"/>
      <c r="G63" s="149"/>
    </row>
    <row r="64" spans="1:7" ht="18.75">
      <c r="A64" s="33"/>
      <c r="B64" s="29"/>
      <c r="C64" s="31" t="s">
        <v>122</v>
      </c>
      <c r="D64" s="29"/>
      <c r="E64" s="133"/>
      <c r="F64" s="151"/>
      <c r="G64" s="149"/>
    </row>
    <row r="65" spans="1:7" ht="16.5">
      <c r="A65" s="33"/>
      <c r="B65" s="29"/>
      <c r="C65" s="29" t="s">
        <v>23</v>
      </c>
      <c r="D65" s="29"/>
      <c r="E65" s="133"/>
      <c r="F65" s="151"/>
      <c r="G65" s="149"/>
    </row>
    <row r="66" spans="1:7" ht="31.5">
      <c r="A66" s="33">
        <v>13</v>
      </c>
      <c r="B66" s="33" t="s">
        <v>75</v>
      </c>
      <c r="C66" s="34" t="s">
        <v>123</v>
      </c>
      <c r="D66" s="33" t="s">
        <v>10</v>
      </c>
      <c r="E66" s="134">
        <v>91.4</v>
      </c>
      <c r="F66" s="151"/>
      <c r="G66" s="149"/>
    </row>
    <row r="67" spans="1:7" ht="31.5">
      <c r="A67" s="33">
        <v>14</v>
      </c>
      <c r="B67" s="33" t="s">
        <v>77</v>
      </c>
      <c r="C67" s="35" t="s">
        <v>124</v>
      </c>
      <c r="D67" s="25" t="s">
        <v>10</v>
      </c>
      <c r="E67" s="135">
        <v>248.5</v>
      </c>
      <c r="F67" s="151"/>
      <c r="G67" s="149"/>
    </row>
    <row r="68" spans="1:7" ht="47.25">
      <c r="A68" s="33">
        <v>15</v>
      </c>
      <c r="B68" s="33" t="s">
        <v>106</v>
      </c>
      <c r="C68" s="35" t="s">
        <v>125</v>
      </c>
      <c r="D68" s="25" t="s">
        <v>10</v>
      </c>
      <c r="E68" s="135">
        <v>74.55</v>
      </c>
      <c r="F68" s="151"/>
      <c r="G68" s="149"/>
    </row>
    <row r="69" spans="1:7" ht="16.5">
      <c r="A69" s="33"/>
      <c r="B69" s="33"/>
      <c r="C69" s="36" t="s">
        <v>81</v>
      </c>
      <c r="D69" s="25" t="s">
        <v>16</v>
      </c>
      <c r="E69" s="135">
        <v>11.18</v>
      </c>
      <c r="F69" s="151"/>
      <c r="G69" s="149"/>
    </row>
    <row r="70" spans="1:7" ht="16.5">
      <c r="A70" s="33"/>
      <c r="B70" s="33"/>
      <c r="C70" s="37" t="s">
        <v>82</v>
      </c>
      <c r="D70" s="25" t="s">
        <v>12</v>
      </c>
      <c r="E70" s="135">
        <v>596.4</v>
      </c>
      <c r="F70" s="151"/>
      <c r="G70" s="149"/>
    </row>
    <row r="71" spans="1:7" ht="16.5">
      <c r="A71" s="33"/>
      <c r="B71" s="33"/>
      <c r="C71" s="37" t="s">
        <v>126</v>
      </c>
      <c r="D71" s="25" t="s">
        <v>10</v>
      </c>
      <c r="E71" s="135">
        <v>57.4</v>
      </c>
      <c r="F71" s="151"/>
      <c r="G71" s="149"/>
    </row>
    <row r="72" spans="1:7" ht="31.5">
      <c r="A72" s="33">
        <v>16</v>
      </c>
      <c r="B72" s="33" t="s">
        <v>84</v>
      </c>
      <c r="C72" s="34" t="s">
        <v>127</v>
      </c>
      <c r="D72" s="33" t="s">
        <v>10</v>
      </c>
      <c r="E72" s="135">
        <v>248.5</v>
      </c>
      <c r="F72" s="151"/>
      <c r="G72" s="149"/>
    </row>
    <row r="73" spans="1:7" ht="16.5">
      <c r="A73" s="33"/>
      <c r="B73" s="33"/>
      <c r="C73" s="36" t="s">
        <v>81</v>
      </c>
      <c r="D73" s="38" t="s">
        <v>86</v>
      </c>
      <c r="E73" s="134">
        <f>E72*0.18</f>
        <v>44.73</v>
      </c>
      <c r="F73" s="151"/>
      <c r="G73" s="149"/>
    </row>
    <row r="74" spans="1:7" ht="31.5">
      <c r="A74" s="33">
        <v>17</v>
      </c>
      <c r="B74" s="33" t="s">
        <v>87</v>
      </c>
      <c r="C74" s="39" t="s">
        <v>128</v>
      </c>
      <c r="D74" s="38" t="s">
        <v>10</v>
      </c>
      <c r="E74" s="134">
        <f>E72</f>
        <v>248.5</v>
      </c>
      <c r="F74" s="151"/>
      <c r="G74" s="149"/>
    </row>
    <row r="75" spans="1:7" ht="16.5">
      <c r="A75" s="33"/>
      <c r="B75" s="33"/>
      <c r="C75" s="36" t="s">
        <v>89</v>
      </c>
      <c r="D75" s="38" t="s">
        <v>90</v>
      </c>
      <c r="E75" s="134">
        <f>E74*0.3</f>
        <v>74.55</v>
      </c>
      <c r="F75" s="151"/>
      <c r="G75" s="149"/>
    </row>
    <row r="76" spans="1:7" ht="16.5">
      <c r="A76" s="33"/>
      <c r="B76" s="33"/>
      <c r="C76" s="36" t="s">
        <v>91</v>
      </c>
      <c r="D76" s="38" t="s">
        <v>90</v>
      </c>
      <c r="E76" s="134">
        <f>E74*1.2</f>
        <v>298.2</v>
      </c>
      <c r="F76" s="151"/>
      <c r="G76" s="149"/>
    </row>
    <row r="77" spans="1:7" ht="16.5">
      <c r="A77" s="33"/>
      <c r="B77" s="33"/>
      <c r="C77" s="36" t="s">
        <v>92</v>
      </c>
      <c r="D77" s="38" t="s">
        <v>15</v>
      </c>
      <c r="E77" s="134">
        <f>E74*0.1</f>
        <v>24.85</v>
      </c>
      <c r="F77" s="151"/>
      <c r="G77" s="149"/>
    </row>
    <row r="78" spans="1:7" ht="16.5">
      <c r="A78" s="33"/>
      <c r="B78" s="33"/>
      <c r="C78" s="36" t="s">
        <v>81</v>
      </c>
      <c r="D78" s="38" t="s">
        <v>16</v>
      </c>
      <c r="E78" s="134">
        <f>E74*0.2</f>
        <v>49.7</v>
      </c>
      <c r="F78" s="151"/>
      <c r="G78" s="149"/>
    </row>
    <row r="79" spans="1:7" ht="31.5">
      <c r="A79" s="33">
        <v>18</v>
      </c>
      <c r="B79" s="33" t="s">
        <v>93</v>
      </c>
      <c r="C79" s="39" t="s">
        <v>129</v>
      </c>
      <c r="D79" s="38" t="s">
        <v>10</v>
      </c>
      <c r="E79" s="134">
        <f>E72</f>
        <v>248.5</v>
      </c>
      <c r="F79" s="151"/>
      <c r="G79" s="149"/>
    </row>
    <row r="80" spans="1:7" ht="31.5">
      <c r="A80" s="33"/>
      <c r="B80" s="33"/>
      <c r="C80" s="36" t="s">
        <v>95</v>
      </c>
      <c r="D80" s="38" t="s">
        <v>16</v>
      </c>
      <c r="E80" s="134">
        <f>E79*0.3</f>
        <v>74.55</v>
      </c>
      <c r="F80" s="151"/>
      <c r="G80" s="149"/>
    </row>
    <row r="81" spans="1:7" ht="16.5">
      <c r="A81" s="33"/>
      <c r="B81" s="29"/>
      <c r="C81" s="29" t="s">
        <v>21</v>
      </c>
      <c r="D81" s="29"/>
      <c r="E81" s="133"/>
      <c r="F81" s="151"/>
      <c r="G81" s="149"/>
    </row>
    <row r="82" spans="1:7" ht="31.5">
      <c r="A82" s="44">
        <v>19</v>
      </c>
      <c r="B82" s="33" t="s">
        <v>130</v>
      </c>
      <c r="C82" s="34" t="s">
        <v>131</v>
      </c>
      <c r="D82" s="33" t="s">
        <v>14</v>
      </c>
      <c r="E82" s="134">
        <v>17</v>
      </c>
      <c r="F82" s="151"/>
      <c r="G82" s="149"/>
    </row>
    <row r="83" spans="1:7" ht="16.5">
      <c r="A83" s="44">
        <v>20</v>
      </c>
      <c r="B83" s="33" t="s">
        <v>132</v>
      </c>
      <c r="C83" s="34" t="s">
        <v>133</v>
      </c>
      <c r="D83" s="33" t="s">
        <v>11</v>
      </c>
      <c r="E83" s="134">
        <v>9.07</v>
      </c>
      <c r="F83" s="151"/>
      <c r="G83" s="149"/>
    </row>
    <row r="84" spans="1:7" ht="16.5">
      <c r="A84" s="40">
        <v>21</v>
      </c>
      <c r="B84" s="33" t="s">
        <v>134</v>
      </c>
      <c r="C84" s="34" t="s">
        <v>135</v>
      </c>
      <c r="D84" s="33" t="s">
        <v>11</v>
      </c>
      <c r="E84" s="134">
        <v>2.14</v>
      </c>
      <c r="F84" s="151"/>
      <c r="G84" s="149"/>
    </row>
    <row r="85" spans="1:7" ht="16.5">
      <c r="A85" s="40">
        <v>22</v>
      </c>
      <c r="B85" s="33" t="s">
        <v>136</v>
      </c>
      <c r="C85" s="39" t="s">
        <v>137</v>
      </c>
      <c r="D85" s="38" t="s">
        <v>138</v>
      </c>
      <c r="E85" s="134">
        <v>25</v>
      </c>
      <c r="F85" s="151"/>
      <c r="G85" s="149"/>
    </row>
    <row r="86" spans="1:7" ht="16.5">
      <c r="A86" s="33">
        <v>23</v>
      </c>
      <c r="B86" s="33" t="s">
        <v>139</v>
      </c>
      <c r="C86" s="39" t="s">
        <v>140</v>
      </c>
      <c r="D86" s="38" t="s">
        <v>11</v>
      </c>
      <c r="E86" s="134">
        <v>1.05</v>
      </c>
      <c r="F86" s="151"/>
      <c r="G86" s="149"/>
    </row>
    <row r="87" spans="1:7" ht="47.25">
      <c r="A87" s="33">
        <v>24</v>
      </c>
      <c r="B87" s="33" t="s">
        <v>106</v>
      </c>
      <c r="C87" s="35" t="s">
        <v>107</v>
      </c>
      <c r="D87" s="25" t="s">
        <v>10</v>
      </c>
      <c r="E87" s="135">
        <v>74.55</v>
      </c>
      <c r="F87" s="151"/>
      <c r="G87" s="149"/>
    </row>
    <row r="88" spans="1:7" ht="16.5">
      <c r="A88" s="33"/>
      <c r="B88" s="33"/>
      <c r="C88" s="36" t="s">
        <v>81</v>
      </c>
      <c r="D88" s="25" t="s">
        <v>16</v>
      </c>
      <c r="E88" s="135">
        <f>0.15*E87</f>
        <v>11.1825</v>
      </c>
      <c r="F88" s="151"/>
      <c r="G88" s="149"/>
    </row>
    <row r="89" spans="1:7" ht="16.5">
      <c r="A89" s="33"/>
      <c r="B89" s="33"/>
      <c r="C89" s="37" t="s">
        <v>82</v>
      </c>
      <c r="D89" s="25" t="s">
        <v>12</v>
      </c>
      <c r="E89" s="135">
        <f>1.6*5*E87</f>
        <v>596.4</v>
      </c>
      <c r="F89" s="151"/>
      <c r="G89" s="149"/>
    </row>
    <row r="90" spans="1:7" ht="16.5">
      <c r="A90" s="33"/>
      <c r="B90" s="33"/>
      <c r="C90" s="37" t="s">
        <v>83</v>
      </c>
      <c r="D90" s="25" t="s">
        <v>10</v>
      </c>
      <c r="E90" s="135">
        <f>E87*1.1</f>
        <v>82.00500000000001</v>
      </c>
      <c r="F90" s="151"/>
      <c r="G90" s="149"/>
    </row>
    <row r="91" spans="1:7" ht="31.5">
      <c r="A91" s="33">
        <v>25</v>
      </c>
      <c r="B91" s="33" t="s">
        <v>108</v>
      </c>
      <c r="C91" s="34" t="s">
        <v>141</v>
      </c>
      <c r="D91" s="33" t="s">
        <v>10</v>
      </c>
      <c r="E91" s="134">
        <v>723.8</v>
      </c>
      <c r="F91" s="151"/>
      <c r="G91" s="149"/>
    </row>
    <row r="92" spans="1:7" ht="16.5">
      <c r="A92" s="33"/>
      <c r="B92" s="33"/>
      <c r="C92" s="36" t="s">
        <v>81</v>
      </c>
      <c r="D92" s="38" t="s">
        <v>86</v>
      </c>
      <c r="E92" s="134">
        <f>E91*0.18</f>
        <v>130.284</v>
      </c>
      <c r="F92" s="151"/>
      <c r="G92" s="149"/>
    </row>
    <row r="93" spans="1:7" ht="31.5">
      <c r="A93" s="33">
        <v>26</v>
      </c>
      <c r="B93" s="33" t="s">
        <v>87</v>
      </c>
      <c r="C93" s="39" t="s">
        <v>142</v>
      </c>
      <c r="D93" s="38" t="s">
        <v>10</v>
      </c>
      <c r="E93" s="134">
        <v>723.8</v>
      </c>
      <c r="F93" s="151"/>
      <c r="G93" s="149"/>
    </row>
    <row r="94" spans="1:7" ht="16.5">
      <c r="A94" s="33"/>
      <c r="B94" s="33"/>
      <c r="C94" s="36" t="s">
        <v>89</v>
      </c>
      <c r="D94" s="38" t="s">
        <v>90</v>
      </c>
      <c r="E94" s="134">
        <f>E93*0.3</f>
        <v>217.14</v>
      </c>
      <c r="F94" s="151"/>
      <c r="G94" s="149"/>
    </row>
    <row r="95" spans="1:7" ht="16.5">
      <c r="A95" s="33"/>
      <c r="B95" s="33"/>
      <c r="C95" s="36" t="s">
        <v>91</v>
      </c>
      <c r="D95" s="38" t="s">
        <v>90</v>
      </c>
      <c r="E95" s="134">
        <f>E93*1.2</f>
        <v>868.56</v>
      </c>
      <c r="F95" s="151"/>
      <c r="G95" s="149"/>
    </row>
    <row r="96" spans="1:7" ht="16.5">
      <c r="A96" s="33"/>
      <c r="B96" s="33"/>
      <c r="C96" s="36" t="s">
        <v>92</v>
      </c>
      <c r="D96" s="38" t="s">
        <v>15</v>
      </c>
      <c r="E96" s="134">
        <f>E93*0.1</f>
        <v>72.38</v>
      </c>
      <c r="F96" s="151"/>
      <c r="G96" s="149"/>
    </row>
    <row r="97" spans="1:7" ht="16.5">
      <c r="A97" s="40"/>
      <c r="B97" s="33"/>
      <c r="C97" s="36" t="s">
        <v>143</v>
      </c>
      <c r="D97" s="38" t="s">
        <v>16</v>
      </c>
      <c r="E97" s="134">
        <f>E93*0.2</f>
        <v>144.76</v>
      </c>
      <c r="F97" s="151"/>
      <c r="G97" s="149"/>
    </row>
    <row r="98" spans="1:7" ht="31.5">
      <c r="A98" s="44">
        <v>27</v>
      </c>
      <c r="B98" s="44" t="s">
        <v>112</v>
      </c>
      <c r="C98" s="39" t="s">
        <v>144</v>
      </c>
      <c r="D98" s="38" t="s">
        <v>10</v>
      </c>
      <c r="E98" s="134">
        <v>723.8</v>
      </c>
      <c r="F98" s="151"/>
      <c r="G98" s="149"/>
    </row>
    <row r="99" spans="1:7" ht="31.5">
      <c r="A99" s="44"/>
      <c r="B99" s="33"/>
      <c r="C99" s="36" t="s">
        <v>95</v>
      </c>
      <c r="D99" s="38" t="s">
        <v>16</v>
      </c>
      <c r="E99" s="134">
        <f>E98*0.3</f>
        <v>217.14</v>
      </c>
      <c r="F99" s="151"/>
      <c r="G99" s="149"/>
    </row>
    <row r="100" spans="1:7" ht="32.25">
      <c r="A100" s="44">
        <v>28</v>
      </c>
      <c r="B100" s="44" t="s">
        <v>114</v>
      </c>
      <c r="C100" s="47" t="s">
        <v>145</v>
      </c>
      <c r="D100" s="44" t="s">
        <v>10</v>
      </c>
      <c r="E100" s="136">
        <v>90</v>
      </c>
      <c r="F100" s="151"/>
      <c r="G100" s="149"/>
    </row>
    <row r="101" spans="1:7" ht="16.5">
      <c r="A101" s="40"/>
      <c r="B101" s="44"/>
      <c r="C101" s="46" t="s">
        <v>116</v>
      </c>
      <c r="D101" s="27" t="s">
        <v>16</v>
      </c>
      <c r="E101" s="137">
        <f>E100*0.3</f>
        <v>27</v>
      </c>
      <c r="F101" s="151"/>
      <c r="G101" s="149"/>
    </row>
    <row r="102" spans="1:7" ht="31.5">
      <c r="A102" s="40"/>
      <c r="B102" s="44"/>
      <c r="C102" s="102" t="s">
        <v>146</v>
      </c>
      <c r="D102" s="27" t="s">
        <v>10</v>
      </c>
      <c r="E102" s="137">
        <f>E100*1.1</f>
        <v>99.00000000000001</v>
      </c>
      <c r="F102" s="151"/>
      <c r="G102" s="149"/>
    </row>
    <row r="103" spans="1:7" ht="16.5">
      <c r="A103" s="40"/>
      <c r="B103" s="40"/>
      <c r="C103" s="46" t="s">
        <v>118</v>
      </c>
      <c r="D103" s="27" t="s">
        <v>90</v>
      </c>
      <c r="E103" s="137">
        <f>E100*7</f>
        <v>630</v>
      </c>
      <c r="F103" s="151"/>
      <c r="G103" s="149"/>
    </row>
    <row r="104" spans="1:7" ht="16.5">
      <c r="A104" s="44"/>
      <c r="B104" s="40"/>
      <c r="C104" s="46" t="s">
        <v>119</v>
      </c>
      <c r="D104" s="27" t="s">
        <v>12</v>
      </c>
      <c r="E104" s="137">
        <f>E100*0.6</f>
        <v>54</v>
      </c>
      <c r="F104" s="151"/>
      <c r="G104" s="149"/>
    </row>
    <row r="105" spans="1:7" ht="16.5">
      <c r="A105" s="44"/>
      <c r="B105" s="40"/>
      <c r="C105" s="46" t="s">
        <v>120</v>
      </c>
      <c r="D105" s="27" t="s">
        <v>121</v>
      </c>
      <c r="E105" s="137">
        <v>4</v>
      </c>
      <c r="F105" s="151"/>
      <c r="G105" s="149"/>
    </row>
    <row r="106" spans="1:7" ht="16.5">
      <c r="A106" s="103">
        <v>2</v>
      </c>
      <c r="B106" s="40"/>
      <c r="C106" s="104" t="s">
        <v>147</v>
      </c>
      <c r="D106" s="27"/>
      <c r="E106" s="137"/>
      <c r="F106" s="151"/>
      <c r="G106" s="149"/>
    </row>
    <row r="107" spans="1:7" ht="18.75">
      <c r="A107" s="29"/>
      <c r="B107" s="30"/>
      <c r="C107" s="31" t="s">
        <v>74</v>
      </c>
      <c r="D107" s="32"/>
      <c r="E107" s="132"/>
      <c r="F107" s="151"/>
      <c r="G107" s="149"/>
    </row>
    <row r="108" spans="1:7" ht="16.5">
      <c r="A108" s="29"/>
      <c r="B108" s="30"/>
      <c r="C108" s="29" t="s">
        <v>24</v>
      </c>
      <c r="D108" s="32"/>
      <c r="E108" s="132"/>
      <c r="F108" s="151"/>
      <c r="G108" s="149"/>
    </row>
    <row r="109" spans="1:7" ht="31.5">
      <c r="A109" s="33">
        <v>1</v>
      </c>
      <c r="B109" s="33" t="s">
        <v>148</v>
      </c>
      <c r="C109" s="42" t="s">
        <v>149</v>
      </c>
      <c r="D109" s="33" t="s">
        <v>10</v>
      </c>
      <c r="E109" s="138">
        <v>33.7</v>
      </c>
      <c r="F109" s="151"/>
      <c r="G109" s="149"/>
    </row>
    <row r="110" spans="1:7" ht="16.5">
      <c r="A110" s="33"/>
      <c r="B110" s="33" t="s">
        <v>150</v>
      </c>
      <c r="C110" s="43" t="s">
        <v>116</v>
      </c>
      <c r="D110" s="33" t="s">
        <v>90</v>
      </c>
      <c r="E110" s="134">
        <f>E109*0.45</f>
        <v>15.165000000000001</v>
      </c>
      <c r="F110" s="151"/>
      <c r="G110" s="149"/>
    </row>
    <row r="111" spans="1:7" ht="16.5">
      <c r="A111" s="33"/>
      <c r="B111" s="33" t="s">
        <v>151</v>
      </c>
      <c r="C111" s="43" t="s">
        <v>152</v>
      </c>
      <c r="D111" s="33" t="s">
        <v>153</v>
      </c>
      <c r="E111" s="134">
        <v>119.46</v>
      </c>
      <c r="F111" s="151"/>
      <c r="G111" s="149"/>
    </row>
    <row r="112" spans="1:7" ht="16.5">
      <c r="A112" s="33"/>
      <c r="B112" s="33"/>
      <c r="C112" s="43" t="s">
        <v>154</v>
      </c>
      <c r="D112" s="33" t="s">
        <v>10</v>
      </c>
      <c r="E112" s="134">
        <f>E109*1.1</f>
        <v>37.07000000000001</v>
      </c>
      <c r="F112" s="151"/>
      <c r="G112" s="149"/>
    </row>
    <row r="113" spans="1:7" ht="16.5">
      <c r="A113" s="33"/>
      <c r="B113" s="33"/>
      <c r="C113" s="43" t="s">
        <v>155</v>
      </c>
      <c r="D113" s="33" t="s">
        <v>90</v>
      </c>
      <c r="E113" s="134">
        <f>E109</f>
        <v>33.7</v>
      </c>
      <c r="F113" s="151"/>
      <c r="G113" s="149"/>
    </row>
    <row r="114" spans="1:7" ht="32.25">
      <c r="A114" s="25">
        <v>2</v>
      </c>
      <c r="B114" s="40" t="s">
        <v>156</v>
      </c>
      <c r="C114" s="45" t="s">
        <v>157</v>
      </c>
      <c r="D114" s="27" t="s">
        <v>10</v>
      </c>
      <c r="E114" s="138">
        <v>33.7</v>
      </c>
      <c r="F114" s="151"/>
      <c r="G114" s="149"/>
    </row>
    <row r="115" spans="1:7" ht="16.5">
      <c r="A115" s="105"/>
      <c r="B115" s="44"/>
      <c r="C115" s="46" t="s">
        <v>158</v>
      </c>
      <c r="D115" s="27" t="s">
        <v>12</v>
      </c>
      <c r="E115" s="137">
        <f>E114*6</f>
        <v>202.20000000000002</v>
      </c>
      <c r="F115" s="151"/>
      <c r="G115" s="149"/>
    </row>
    <row r="116" spans="1:7" ht="16.5">
      <c r="A116" s="40">
        <v>3</v>
      </c>
      <c r="B116" s="33" t="s">
        <v>150</v>
      </c>
      <c r="C116" s="106" t="s">
        <v>159</v>
      </c>
      <c r="D116" s="27" t="s">
        <v>10</v>
      </c>
      <c r="E116" s="137">
        <f>E114</f>
        <v>33.7</v>
      </c>
      <c r="F116" s="151"/>
      <c r="G116" s="149"/>
    </row>
    <row r="117" spans="1:7" ht="16.5">
      <c r="A117" s="44"/>
      <c r="B117" s="44"/>
      <c r="C117" s="46" t="s">
        <v>116</v>
      </c>
      <c r="D117" s="27" t="s">
        <v>16</v>
      </c>
      <c r="E117" s="137">
        <f>E116*0.3</f>
        <v>10.110000000000001</v>
      </c>
      <c r="F117" s="151"/>
      <c r="G117" s="149"/>
    </row>
    <row r="118" spans="1:7" ht="16.5">
      <c r="A118" s="44">
        <v>4</v>
      </c>
      <c r="B118" s="44" t="s">
        <v>160</v>
      </c>
      <c r="C118" s="47" t="s">
        <v>161</v>
      </c>
      <c r="D118" s="44" t="s">
        <v>10</v>
      </c>
      <c r="E118" s="136">
        <f>E116</f>
        <v>33.7</v>
      </c>
      <c r="F118" s="151"/>
      <c r="G118" s="149"/>
    </row>
    <row r="119" spans="1:7" ht="31.5">
      <c r="A119" s="44"/>
      <c r="B119" s="44"/>
      <c r="C119" s="37" t="s">
        <v>162</v>
      </c>
      <c r="D119" s="27" t="s">
        <v>10</v>
      </c>
      <c r="E119" s="137">
        <f>E118*1.1</f>
        <v>37.07000000000001</v>
      </c>
      <c r="F119" s="151"/>
      <c r="G119" s="149"/>
    </row>
    <row r="120" spans="1:7" ht="16.5">
      <c r="A120" s="40"/>
      <c r="B120" s="40"/>
      <c r="C120" s="46" t="s">
        <v>118</v>
      </c>
      <c r="D120" s="27" t="s">
        <v>90</v>
      </c>
      <c r="E120" s="137">
        <f>E118*6</f>
        <v>202.20000000000002</v>
      </c>
      <c r="F120" s="151"/>
      <c r="G120" s="149"/>
    </row>
    <row r="121" spans="1:7" ht="16.5">
      <c r="A121" s="40"/>
      <c r="B121" s="40"/>
      <c r="C121" s="46" t="s">
        <v>119</v>
      </c>
      <c r="D121" s="27" t="s">
        <v>12</v>
      </c>
      <c r="E121" s="137">
        <f>E118*0.6</f>
        <v>20.220000000000002</v>
      </c>
      <c r="F121" s="151"/>
      <c r="G121" s="149"/>
    </row>
    <row r="122" spans="1:7" ht="16.5">
      <c r="A122" s="40"/>
      <c r="B122" s="40"/>
      <c r="C122" s="46" t="s">
        <v>163</v>
      </c>
      <c r="D122" s="27" t="s">
        <v>121</v>
      </c>
      <c r="E122" s="137">
        <v>3</v>
      </c>
      <c r="F122" s="151"/>
      <c r="G122" s="149"/>
    </row>
    <row r="123" spans="1:7" ht="16.5">
      <c r="A123" s="40"/>
      <c r="B123" s="40"/>
      <c r="C123" s="46"/>
      <c r="D123" s="27"/>
      <c r="E123" s="137"/>
      <c r="F123" s="151"/>
      <c r="G123" s="149"/>
    </row>
    <row r="124" spans="1:7" ht="16.5">
      <c r="A124" s="40"/>
      <c r="B124" s="40"/>
      <c r="C124" s="46"/>
      <c r="D124" s="27"/>
      <c r="E124" s="137"/>
      <c r="F124" s="151"/>
      <c r="G124" s="149"/>
    </row>
    <row r="125" spans="1:7" ht="32.25">
      <c r="A125" s="44">
        <v>5</v>
      </c>
      <c r="B125" s="44" t="s">
        <v>164</v>
      </c>
      <c r="C125" s="48" t="s">
        <v>165</v>
      </c>
      <c r="D125" s="44" t="s">
        <v>10</v>
      </c>
      <c r="E125" s="137">
        <v>116.8</v>
      </c>
      <c r="F125" s="151"/>
      <c r="G125" s="149"/>
    </row>
    <row r="126" spans="1:7" ht="16.5">
      <c r="A126" s="44"/>
      <c r="B126" s="44"/>
      <c r="C126" s="107" t="s">
        <v>166</v>
      </c>
      <c r="D126" s="44" t="s">
        <v>10</v>
      </c>
      <c r="E126" s="136">
        <f>E125*1.1</f>
        <v>128.48000000000002</v>
      </c>
      <c r="F126" s="151"/>
      <c r="G126" s="149"/>
    </row>
    <row r="127" spans="1:7" ht="16.5">
      <c r="A127" s="33"/>
      <c r="B127" s="33"/>
      <c r="C127" s="107" t="s">
        <v>167</v>
      </c>
      <c r="D127" s="33" t="s">
        <v>168</v>
      </c>
      <c r="E127" s="134">
        <v>2.6</v>
      </c>
      <c r="F127" s="151"/>
      <c r="G127" s="149"/>
    </row>
    <row r="128" spans="1:7" ht="16.5">
      <c r="A128" s="33">
        <v>6</v>
      </c>
      <c r="B128" s="33" t="s">
        <v>169</v>
      </c>
      <c r="C128" s="48" t="s">
        <v>170</v>
      </c>
      <c r="D128" s="38" t="s">
        <v>10</v>
      </c>
      <c r="E128" s="134">
        <f>E125</f>
        <v>116.8</v>
      </c>
      <c r="F128" s="151"/>
      <c r="G128" s="149"/>
    </row>
    <row r="129" spans="1:7" ht="16.5">
      <c r="A129" s="33"/>
      <c r="B129" s="33" t="s">
        <v>171</v>
      </c>
      <c r="C129" s="107" t="s">
        <v>89</v>
      </c>
      <c r="D129" s="38" t="s">
        <v>90</v>
      </c>
      <c r="E129" s="134">
        <f>E128*1.2</f>
        <v>140.16</v>
      </c>
      <c r="F129" s="151"/>
      <c r="G129" s="149"/>
    </row>
    <row r="130" spans="1:7" ht="16.5">
      <c r="A130" s="33"/>
      <c r="B130" s="33"/>
      <c r="C130" s="107" t="s">
        <v>172</v>
      </c>
      <c r="D130" s="38" t="s">
        <v>15</v>
      </c>
      <c r="E130" s="134">
        <f>E128*0.15</f>
        <v>17.52</v>
      </c>
      <c r="F130" s="151"/>
      <c r="G130" s="149"/>
    </row>
    <row r="131" spans="1:7" ht="16.5">
      <c r="A131" s="108">
        <v>7</v>
      </c>
      <c r="B131" s="44" t="s">
        <v>173</v>
      </c>
      <c r="C131" s="48" t="s">
        <v>174</v>
      </c>
      <c r="D131" s="44" t="s">
        <v>10</v>
      </c>
      <c r="E131" s="136">
        <f>E125</f>
        <v>116.8</v>
      </c>
      <c r="F131" s="151"/>
      <c r="G131" s="149"/>
    </row>
    <row r="132" spans="1:7" ht="16.5">
      <c r="A132" s="105"/>
      <c r="B132" s="44"/>
      <c r="C132" s="107" t="s">
        <v>175</v>
      </c>
      <c r="D132" s="44" t="s">
        <v>16</v>
      </c>
      <c r="E132" s="136">
        <f>E131*0.35</f>
        <v>40.879999999999995</v>
      </c>
      <c r="F132" s="151"/>
      <c r="G132" s="149"/>
    </row>
    <row r="133" spans="1:7" ht="48">
      <c r="A133" s="33"/>
      <c r="B133" s="33"/>
      <c r="C133" s="107" t="s">
        <v>176</v>
      </c>
      <c r="D133" s="33" t="s">
        <v>10</v>
      </c>
      <c r="E133" s="134">
        <v>85</v>
      </c>
      <c r="F133" s="151"/>
      <c r="G133" s="149"/>
    </row>
    <row r="134" spans="1:7" ht="32.25">
      <c r="A134" s="33"/>
      <c r="B134" s="33"/>
      <c r="C134" s="107" t="s">
        <v>177</v>
      </c>
      <c r="D134" s="33" t="s">
        <v>10</v>
      </c>
      <c r="E134" s="134">
        <v>31.8</v>
      </c>
      <c r="F134" s="151"/>
      <c r="G134" s="149"/>
    </row>
    <row r="135" spans="1:7" ht="32.25">
      <c r="A135" s="33">
        <v>8</v>
      </c>
      <c r="B135" s="44" t="s">
        <v>178</v>
      </c>
      <c r="C135" s="109" t="s">
        <v>179</v>
      </c>
      <c r="D135" s="27" t="s">
        <v>153</v>
      </c>
      <c r="E135" s="124">
        <v>117.05</v>
      </c>
      <c r="F135" s="151"/>
      <c r="G135" s="149"/>
    </row>
    <row r="136" spans="1:7" ht="31.5">
      <c r="A136" s="33"/>
      <c r="B136" s="44"/>
      <c r="C136" s="102" t="s">
        <v>180</v>
      </c>
      <c r="D136" s="27" t="s">
        <v>153</v>
      </c>
      <c r="E136" s="137">
        <f>E135*1.1</f>
        <v>128.755</v>
      </c>
      <c r="F136" s="151"/>
      <c r="G136" s="149"/>
    </row>
    <row r="137" spans="1:7" ht="16.5">
      <c r="A137" s="40"/>
      <c r="B137" s="40"/>
      <c r="C137" s="46" t="s">
        <v>181</v>
      </c>
      <c r="D137" s="27" t="s">
        <v>14</v>
      </c>
      <c r="E137" s="137">
        <f>E135/0.5</f>
        <v>234.1</v>
      </c>
      <c r="F137" s="151"/>
      <c r="G137" s="149"/>
    </row>
    <row r="138" spans="1:7" ht="32.25">
      <c r="A138" s="40">
        <v>9</v>
      </c>
      <c r="B138" s="40" t="s">
        <v>182</v>
      </c>
      <c r="C138" s="47" t="s">
        <v>183</v>
      </c>
      <c r="D138" s="27" t="s">
        <v>153</v>
      </c>
      <c r="E138" s="137">
        <v>54.3</v>
      </c>
      <c r="F138" s="151"/>
      <c r="G138" s="149"/>
    </row>
    <row r="139" spans="1:7" ht="31.5">
      <c r="A139" s="40"/>
      <c r="B139" s="40"/>
      <c r="C139" s="102" t="s">
        <v>146</v>
      </c>
      <c r="D139" s="27" t="s">
        <v>153</v>
      </c>
      <c r="E139" s="137">
        <v>59.73</v>
      </c>
      <c r="F139" s="151"/>
      <c r="G139" s="149"/>
    </row>
    <row r="140" spans="1:7" ht="16.5">
      <c r="A140" s="40"/>
      <c r="B140" s="40"/>
      <c r="C140" s="46" t="s">
        <v>118</v>
      </c>
      <c r="D140" s="27" t="s">
        <v>12</v>
      </c>
      <c r="E140" s="137">
        <v>27.3</v>
      </c>
      <c r="F140" s="151"/>
      <c r="G140" s="149"/>
    </row>
    <row r="141" spans="1:7" ht="16.5">
      <c r="A141" s="40"/>
      <c r="B141" s="40"/>
      <c r="C141" s="29" t="s">
        <v>184</v>
      </c>
      <c r="D141" s="27"/>
      <c r="E141" s="137"/>
      <c r="F141" s="151"/>
      <c r="G141" s="149"/>
    </row>
    <row r="142" spans="1:7" ht="16.5">
      <c r="A142" s="40"/>
      <c r="B142" s="40"/>
      <c r="C142" s="46"/>
      <c r="D142" s="27"/>
      <c r="E142" s="137"/>
      <c r="F142" s="151"/>
      <c r="G142" s="149"/>
    </row>
    <row r="143" spans="1:7" ht="16.5">
      <c r="A143" s="40"/>
      <c r="B143" s="40" t="s">
        <v>156</v>
      </c>
      <c r="C143" s="45" t="s">
        <v>185</v>
      </c>
      <c r="D143" s="27" t="s">
        <v>10</v>
      </c>
      <c r="E143" s="137">
        <v>16.4</v>
      </c>
      <c r="F143" s="151"/>
      <c r="G143" s="149"/>
    </row>
    <row r="144" spans="1:7" ht="16.5">
      <c r="A144" s="40"/>
      <c r="B144" s="44" t="s">
        <v>186</v>
      </c>
      <c r="C144" s="46" t="s">
        <v>158</v>
      </c>
      <c r="D144" s="27" t="s">
        <v>12</v>
      </c>
      <c r="E144" s="137">
        <f>E143*6</f>
        <v>98.39999999999999</v>
      </c>
      <c r="F144" s="151"/>
      <c r="G144" s="149"/>
    </row>
    <row r="145" spans="1:7" ht="16.5">
      <c r="A145" s="40"/>
      <c r="B145" s="44" t="s">
        <v>187</v>
      </c>
      <c r="C145" s="48" t="s">
        <v>188</v>
      </c>
      <c r="D145" s="44" t="s">
        <v>10</v>
      </c>
      <c r="E145" s="136">
        <f>E143</f>
        <v>16.4</v>
      </c>
      <c r="F145" s="151"/>
      <c r="G145" s="149"/>
    </row>
    <row r="146" spans="1:7" ht="16.5">
      <c r="A146" s="40"/>
      <c r="B146" s="110"/>
      <c r="C146" s="107" t="s">
        <v>175</v>
      </c>
      <c r="D146" s="44" t="s">
        <v>16</v>
      </c>
      <c r="E146" s="136">
        <f>E145*0.35</f>
        <v>5.739999999999999</v>
      </c>
      <c r="F146" s="151"/>
      <c r="G146" s="149"/>
    </row>
    <row r="147" spans="1:7" ht="63.75">
      <c r="A147" s="40"/>
      <c r="B147" s="33"/>
      <c r="C147" s="107" t="s">
        <v>189</v>
      </c>
      <c r="D147" s="33" t="s">
        <v>10</v>
      </c>
      <c r="E147" s="134">
        <f>E145*1.1</f>
        <v>18.04</v>
      </c>
      <c r="F147" s="151"/>
      <c r="G147" s="149"/>
    </row>
    <row r="148" spans="1:7" ht="16.5">
      <c r="A148" s="40"/>
      <c r="B148" s="44" t="s">
        <v>178</v>
      </c>
      <c r="C148" s="111" t="s">
        <v>190</v>
      </c>
      <c r="D148" s="27" t="s">
        <v>153</v>
      </c>
      <c r="E148" s="137">
        <v>13.6</v>
      </c>
      <c r="F148" s="151"/>
      <c r="G148" s="149"/>
    </row>
    <row r="149" spans="1:7" ht="31.5">
      <c r="A149" s="40"/>
      <c r="B149" s="40"/>
      <c r="C149" s="37" t="s">
        <v>180</v>
      </c>
      <c r="D149" s="27" t="s">
        <v>191</v>
      </c>
      <c r="E149" s="137">
        <v>14.96</v>
      </c>
      <c r="F149" s="151"/>
      <c r="G149" s="149"/>
    </row>
    <row r="150" spans="1:7" ht="16.5">
      <c r="A150" s="40"/>
      <c r="B150" s="40"/>
      <c r="C150" s="46" t="s">
        <v>192</v>
      </c>
      <c r="D150" s="27" t="s">
        <v>14</v>
      </c>
      <c r="E150" s="137">
        <f>E148/0.5</f>
        <v>27.2</v>
      </c>
      <c r="F150" s="151"/>
      <c r="G150" s="149"/>
    </row>
    <row r="151" spans="1:7" ht="16.5">
      <c r="A151" s="40">
        <v>10</v>
      </c>
      <c r="B151" s="40" t="s">
        <v>193</v>
      </c>
      <c r="C151" s="24" t="s">
        <v>194</v>
      </c>
      <c r="D151" s="25" t="s">
        <v>10</v>
      </c>
      <c r="E151" s="135">
        <v>90</v>
      </c>
      <c r="F151" s="151"/>
      <c r="G151" s="149"/>
    </row>
    <row r="152" spans="1:7" ht="18.75">
      <c r="A152" s="33"/>
      <c r="B152" s="29"/>
      <c r="C152" s="31" t="s">
        <v>195</v>
      </c>
      <c r="D152" s="29"/>
      <c r="E152" s="133"/>
      <c r="F152" s="151"/>
      <c r="G152" s="149"/>
    </row>
    <row r="153" spans="1:7" ht="16.5">
      <c r="A153" s="33"/>
      <c r="B153" s="29"/>
      <c r="C153" s="29" t="s">
        <v>24</v>
      </c>
      <c r="D153" s="29"/>
      <c r="E153" s="133"/>
      <c r="F153" s="151"/>
      <c r="G153" s="149"/>
    </row>
    <row r="154" spans="1:7" ht="31.5">
      <c r="A154" s="33">
        <v>11</v>
      </c>
      <c r="B154" s="33" t="s">
        <v>148</v>
      </c>
      <c r="C154" s="34" t="s">
        <v>196</v>
      </c>
      <c r="D154" s="33" t="s">
        <v>10</v>
      </c>
      <c r="E154" s="134">
        <v>33</v>
      </c>
      <c r="F154" s="151"/>
      <c r="G154" s="149"/>
    </row>
    <row r="155" spans="1:7" ht="16.5">
      <c r="A155" s="33"/>
      <c r="B155" s="33" t="s">
        <v>150</v>
      </c>
      <c r="C155" s="43" t="s">
        <v>116</v>
      </c>
      <c r="D155" s="33" t="s">
        <v>90</v>
      </c>
      <c r="E155" s="134">
        <f>E154*0.45</f>
        <v>14.85</v>
      </c>
      <c r="F155" s="151"/>
      <c r="G155" s="149"/>
    </row>
    <row r="156" spans="1:7" ht="16.5">
      <c r="A156" s="33"/>
      <c r="B156" s="33" t="s">
        <v>151</v>
      </c>
      <c r="C156" s="43" t="s">
        <v>197</v>
      </c>
      <c r="D156" s="33" t="s">
        <v>10</v>
      </c>
      <c r="E156" s="134">
        <f>E154*1.1</f>
        <v>36.300000000000004</v>
      </c>
      <c r="F156" s="151"/>
      <c r="G156" s="149"/>
    </row>
    <row r="157" spans="1:7" ht="16.5">
      <c r="A157" s="33"/>
      <c r="B157" s="33"/>
      <c r="C157" s="43" t="s">
        <v>198</v>
      </c>
      <c r="D157" s="33" t="s">
        <v>153</v>
      </c>
      <c r="E157" s="134">
        <v>104.06</v>
      </c>
      <c r="F157" s="151"/>
      <c r="G157" s="149"/>
    </row>
    <row r="158" spans="1:7" ht="16.5">
      <c r="A158" s="33"/>
      <c r="B158" s="33"/>
      <c r="C158" s="43" t="s">
        <v>199</v>
      </c>
      <c r="D158" s="33" t="s">
        <v>90</v>
      </c>
      <c r="E158" s="134">
        <f>E154</f>
        <v>33</v>
      </c>
      <c r="F158" s="151"/>
      <c r="G158" s="149"/>
    </row>
    <row r="159" spans="1:7" ht="32.25">
      <c r="A159" s="33"/>
      <c r="B159" s="40" t="s">
        <v>156</v>
      </c>
      <c r="C159" s="45" t="s">
        <v>200</v>
      </c>
      <c r="D159" s="27" t="s">
        <v>10</v>
      </c>
      <c r="E159" s="137">
        <f>E154</f>
        <v>33</v>
      </c>
      <c r="F159" s="151"/>
      <c r="G159" s="149"/>
    </row>
    <row r="160" spans="1:7" ht="16.5">
      <c r="A160" s="33"/>
      <c r="B160" s="44"/>
      <c r="C160" s="46" t="s">
        <v>158</v>
      </c>
      <c r="D160" s="27" t="s">
        <v>12</v>
      </c>
      <c r="E160" s="137">
        <f>E159*6</f>
        <v>198</v>
      </c>
      <c r="F160" s="151"/>
      <c r="G160" s="149"/>
    </row>
    <row r="161" spans="1:7" ht="16.5">
      <c r="A161" s="33"/>
      <c r="B161" s="33" t="s">
        <v>150</v>
      </c>
      <c r="C161" s="106" t="s">
        <v>201</v>
      </c>
      <c r="D161" s="27" t="s">
        <v>10</v>
      </c>
      <c r="E161" s="137">
        <f>E159</f>
        <v>33</v>
      </c>
      <c r="F161" s="151"/>
      <c r="G161" s="149"/>
    </row>
    <row r="162" spans="1:7" ht="16.5">
      <c r="A162" s="33"/>
      <c r="B162" s="44"/>
      <c r="C162" s="36" t="s">
        <v>81</v>
      </c>
      <c r="D162" s="27" t="s">
        <v>16</v>
      </c>
      <c r="E162" s="137">
        <f>E161*0.3</f>
        <v>9.9</v>
      </c>
      <c r="F162" s="151"/>
      <c r="G162" s="149"/>
    </row>
    <row r="163" spans="1:7" ht="16.5">
      <c r="A163" s="33"/>
      <c r="B163" s="44" t="s">
        <v>160</v>
      </c>
      <c r="C163" s="47" t="s">
        <v>202</v>
      </c>
      <c r="D163" s="44" t="s">
        <v>10</v>
      </c>
      <c r="E163" s="136">
        <f>E161</f>
        <v>33</v>
      </c>
      <c r="F163" s="151"/>
      <c r="G163" s="149"/>
    </row>
    <row r="164" spans="1:7" ht="31.5">
      <c r="A164" s="33"/>
      <c r="B164" s="44"/>
      <c r="C164" s="102" t="s">
        <v>162</v>
      </c>
      <c r="D164" s="27" t="s">
        <v>10</v>
      </c>
      <c r="E164" s="137">
        <f>E163*1.1</f>
        <v>36.300000000000004</v>
      </c>
      <c r="F164" s="151"/>
      <c r="G164" s="149"/>
    </row>
    <row r="165" spans="1:7" ht="16.5">
      <c r="A165" s="33"/>
      <c r="B165" s="40"/>
      <c r="C165" s="46" t="s">
        <v>118</v>
      </c>
      <c r="D165" s="27" t="s">
        <v>90</v>
      </c>
      <c r="E165" s="137">
        <f>E163*6</f>
        <v>198</v>
      </c>
      <c r="F165" s="151"/>
      <c r="G165" s="149"/>
    </row>
    <row r="166" spans="1:7" ht="16.5">
      <c r="A166" s="33"/>
      <c r="B166" s="40"/>
      <c r="C166" s="46" t="s">
        <v>203</v>
      </c>
      <c r="D166" s="27" t="s">
        <v>12</v>
      </c>
      <c r="E166" s="137">
        <f>E163*0.6</f>
        <v>19.8</v>
      </c>
      <c r="F166" s="151"/>
      <c r="G166" s="149"/>
    </row>
    <row r="167" spans="1:7" ht="16.5">
      <c r="A167" s="33"/>
      <c r="B167" s="40"/>
      <c r="C167" s="46" t="s">
        <v>204</v>
      </c>
      <c r="D167" s="27" t="s">
        <v>121</v>
      </c>
      <c r="E167" s="137">
        <v>3</v>
      </c>
      <c r="F167" s="151"/>
      <c r="G167" s="149"/>
    </row>
    <row r="168" spans="1:7" ht="32.25">
      <c r="A168" s="33">
        <v>12</v>
      </c>
      <c r="B168" s="44" t="s">
        <v>164</v>
      </c>
      <c r="C168" s="48" t="s">
        <v>205</v>
      </c>
      <c r="D168" s="44" t="s">
        <v>10</v>
      </c>
      <c r="E168" s="136">
        <v>290.5</v>
      </c>
      <c r="F168" s="151"/>
      <c r="G168" s="149"/>
    </row>
    <row r="169" spans="1:7" ht="16.5">
      <c r="A169" s="33"/>
      <c r="B169" s="44"/>
      <c r="C169" s="107" t="s">
        <v>206</v>
      </c>
      <c r="D169" s="44" t="s">
        <v>10</v>
      </c>
      <c r="E169" s="136">
        <f>E168*1.1</f>
        <v>319.55</v>
      </c>
      <c r="F169" s="151"/>
      <c r="G169" s="149"/>
    </row>
    <row r="170" spans="1:7" ht="16.5">
      <c r="A170" s="33"/>
      <c r="B170" s="33"/>
      <c r="C170" s="107" t="s">
        <v>207</v>
      </c>
      <c r="D170" s="33" t="s">
        <v>168</v>
      </c>
      <c r="E170" s="134">
        <v>6.4</v>
      </c>
      <c r="F170" s="151"/>
      <c r="G170" s="149"/>
    </row>
    <row r="171" spans="1:7" ht="32.25">
      <c r="A171" s="33">
        <v>13</v>
      </c>
      <c r="B171" s="33" t="s">
        <v>169</v>
      </c>
      <c r="C171" s="48" t="s">
        <v>208</v>
      </c>
      <c r="D171" s="38" t="s">
        <v>10</v>
      </c>
      <c r="E171" s="134">
        <f>E168</f>
        <v>290.5</v>
      </c>
      <c r="F171" s="151"/>
      <c r="G171" s="149"/>
    </row>
    <row r="172" spans="1:7" ht="16.5">
      <c r="A172" s="33"/>
      <c r="B172" s="33" t="s">
        <v>171</v>
      </c>
      <c r="C172" s="107" t="s">
        <v>89</v>
      </c>
      <c r="D172" s="38" t="s">
        <v>90</v>
      </c>
      <c r="E172" s="134">
        <f>E171*1.2</f>
        <v>348.59999999999997</v>
      </c>
      <c r="F172" s="151"/>
      <c r="G172" s="149"/>
    </row>
    <row r="173" spans="1:7" ht="16.5">
      <c r="A173" s="33"/>
      <c r="B173" s="33"/>
      <c r="C173" s="107" t="s">
        <v>172</v>
      </c>
      <c r="D173" s="38" t="s">
        <v>15</v>
      </c>
      <c r="E173" s="134">
        <f>E171*0.15</f>
        <v>43.574999999999996</v>
      </c>
      <c r="F173" s="151"/>
      <c r="G173" s="149"/>
    </row>
    <row r="174" spans="1:7" ht="32.25">
      <c r="A174" s="33">
        <v>14</v>
      </c>
      <c r="B174" s="44" t="s">
        <v>173</v>
      </c>
      <c r="C174" s="48" t="s">
        <v>209</v>
      </c>
      <c r="D174" s="44" t="s">
        <v>10</v>
      </c>
      <c r="E174" s="136">
        <f>E168</f>
        <v>290.5</v>
      </c>
      <c r="F174" s="151"/>
      <c r="G174" s="149"/>
    </row>
    <row r="175" spans="1:7" ht="16.5">
      <c r="A175" s="33"/>
      <c r="B175" s="44"/>
      <c r="C175" s="107" t="s">
        <v>175</v>
      </c>
      <c r="D175" s="44" t="s">
        <v>16</v>
      </c>
      <c r="E175" s="136">
        <f>E174*0.35</f>
        <v>101.675</v>
      </c>
      <c r="F175" s="151"/>
      <c r="G175" s="149"/>
    </row>
    <row r="176" spans="1:7" ht="48">
      <c r="A176" s="33"/>
      <c r="B176" s="44"/>
      <c r="C176" s="107" t="s">
        <v>176</v>
      </c>
      <c r="D176" s="44" t="s">
        <v>10</v>
      </c>
      <c r="E176" s="136">
        <v>249.26</v>
      </c>
      <c r="F176" s="151"/>
      <c r="G176" s="149"/>
    </row>
    <row r="177" spans="1:7" ht="32.25">
      <c r="A177" s="33"/>
      <c r="B177" s="33"/>
      <c r="C177" s="107" t="s">
        <v>210</v>
      </c>
      <c r="D177" s="33" t="s">
        <v>10</v>
      </c>
      <c r="E177" s="134">
        <v>70.29</v>
      </c>
      <c r="F177" s="151"/>
      <c r="G177" s="149"/>
    </row>
    <row r="178" spans="1:7" ht="32.25">
      <c r="A178" s="33">
        <v>15</v>
      </c>
      <c r="B178" s="44" t="s">
        <v>178</v>
      </c>
      <c r="C178" s="47" t="s">
        <v>211</v>
      </c>
      <c r="D178" s="44" t="s">
        <v>191</v>
      </c>
      <c r="E178" s="136">
        <v>212.1</v>
      </c>
      <c r="F178" s="151"/>
      <c r="G178" s="149"/>
    </row>
    <row r="179" spans="1:7" ht="31.5">
      <c r="A179" s="33"/>
      <c r="B179" s="110"/>
      <c r="C179" s="37" t="s">
        <v>180</v>
      </c>
      <c r="D179" s="27" t="s">
        <v>191</v>
      </c>
      <c r="E179" s="137">
        <v>233.31</v>
      </c>
      <c r="F179" s="151"/>
      <c r="G179" s="149"/>
    </row>
    <row r="180" spans="1:7" ht="16.5">
      <c r="A180" s="33"/>
      <c r="B180" s="49"/>
      <c r="C180" s="46" t="s">
        <v>192</v>
      </c>
      <c r="D180" s="27" t="s">
        <v>14</v>
      </c>
      <c r="E180" s="137">
        <f>E178/0.5</f>
        <v>424.2</v>
      </c>
      <c r="F180" s="151"/>
      <c r="G180" s="149"/>
    </row>
    <row r="181" spans="1:7" ht="16.5">
      <c r="A181" s="33"/>
      <c r="B181" s="40" t="s">
        <v>182</v>
      </c>
      <c r="C181" s="47" t="s">
        <v>212</v>
      </c>
      <c r="D181" s="27" t="s">
        <v>153</v>
      </c>
      <c r="E181" s="137">
        <v>47.3</v>
      </c>
      <c r="F181" s="151"/>
      <c r="G181" s="149"/>
    </row>
    <row r="182" spans="1:7" ht="31.5">
      <c r="A182" s="33"/>
      <c r="B182" s="40"/>
      <c r="C182" s="102" t="s">
        <v>146</v>
      </c>
      <c r="D182" s="27" t="s">
        <v>153</v>
      </c>
      <c r="E182" s="137">
        <v>52.03</v>
      </c>
      <c r="F182" s="151"/>
      <c r="G182" s="149"/>
    </row>
    <row r="183" spans="1:7" ht="16.5">
      <c r="A183" s="33"/>
      <c r="B183" s="40"/>
      <c r="C183" s="46" t="s">
        <v>118</v>
      </c>
      <c r="D183" s="27" t="s">
        <v>12</v>
      </c>
      <c r="E183" s="137">
        <v>20.81</v>
      </c>
      <c r="F183" s="151"/>
      <c r="G183" s="149"/>
    </row>
    <row r="184" spans="1:7" ht="16.5">
      <c r="A184" s="33"/>
      <c r="B184" s="40" t="s">
        <v>193</v>
      </c>
      <c r="C184" s="24" t="s">
        <v>213</v>
      </c>
      <c r="D184" s="25" t="s">
        <v>10</v>
      </c>
      <c r="E184" s="135">
        <v>90</v>
      </c>
      <c r="F184" s="151"/>
      <c r="G184" s="149"/>
    </row>
    <row r="185" spans="1:7" ht="16.5">
      <c r="A185" s="33"/>
      <c r="B185" s="29"/>
      <c r="C185" s="29" t="s">
        <v>214</v>
      </c>
      <c r="D185" s="29"/>
      <c r="E185" s="133"/>
      <c r="F185" s="151"/>
      <c r="G185" s="149"/>
    </row>
    <row r="186" spans="1:7" ht="16.5">
      <c r="A186" s="33">
        <v>16</v>
      </c>
      <c r="B186" s="40" t="s">
        <v>156</v>
      </c>
      <c r="C186" s="45" t="s">
        <v>185</v>
      </c>
      <c r="D186" s="27" t="s">
        <v>10</v>
      </c>
      <c r="E186" s="137">
        <v>16.4</v>
      </c>
      <c r="F186" s="151"/>
      <c r="G186" s="149"/>
    </row>
    <row r="187" spans="1:7" ht="16.5">
      <c r="A187" s="33"/>
      <c r="B187" s="44" t="s">
        <v>186</v>
      </c>
      <c r="C187" s="46" t="s">
        <v>158</v>
      </c>
      <c r="D187" s="27" t="s">
        <v>12</v>
      </c>
      <c r="E187" s="137">
        <f>E186*6</f>
        <v>98.39999999999999</v>
      </c>
      <c r="F187" s="151"/>
      <c r="G187" s="149"/>
    </row>
    <row r="188" spans="1:7" ht="16.5">
      <c r="A188" s="33">
        <v>17</v>
      </c>
      <c r="B188" s="44" t="s">
        <v>187</v>
      </c>
      <c r="C188" s="48" t="s">
        <v>188</v>
      </c>
      <c r="D188" s="44" t="s">
        <v>10</v>
      </c>
      <c r="E188" s="136">
        <f>E186</f>
        <v>16.4</v>
      </c>
      <c r="F188" s="151"/>
      <c r="G188" s="149"/>
    </row>
    <row r="189" spans="1:7" ht="16.5">
      <c r="A189" s="33"/>
      <c r="B189" s="110"/>
      <c r="C189" s="107" t="s">
        <v>175</v>
      </c>
      <c r="D189" s="44" t="s">
        <v>16</v>
      </c>
      <c r="E189" s="136">
        <f>E188*0.35</f>
        <v>5.739999999999999</v>
      </c>
      <c r="F189" s="151"/>
      <c r="G189" s="149"/>
    </row>
    <row r="190" spans="1:7" ht="63.75">
      <c r="A190" s="33"/>
      <c r="B190" s="33"/>
      <c r="C190" s="107" t="s">
        <v>189</v>
      </c>
      <c r="D190" s="33" t="s">
        <v>10</v>
      </c>
      <c r="E190" s="134">
        <f>E188*1.1</f>
        <v>18.04</v>
      </c>
      <c r="F190" s="151"/>
      <c r="G190" s="149"/>
    </row>
    <row r="191" spans="1:7" ht="16.5">
      <c r="A191" s="33">
        <v>18</v>
      </c>
      <c r="B191" s="44" t="s">
        <v>178</v>
      </c>
      <c r="C191" s="111" t="s">
        <v>190</v>
      </c>
      <c r="D191" s="27" t="s">
        <v>153</v>
      </c>
      <c r="E191" s="137">
        <v>13.6</v>
      </c>
      <c r="F191" s="151"/>
      <c r="G191" s="149"/>
    </row>
    <row r="192" spans="1:7" ht="31.5">
      <c r="A192" s="33"/>
      <c r="B192" s="40"/>
      <c r="C192" s="37" t="s">
        <v>180</v>
      </c>
      <c r="D192" s="27" t="s">
        <v>191</v>
      </c>
      <c r="E192" s="137">
        <v>14.96</v>
      </c>
      <c r="F192" s="151"/>
      <c r="G192" s="149"/>
    </row>
    <row r="193" spans="1:7" ht="16.5">
      <c r="A193" s="33"/>
      <c r="B193" s="40"/>
      <c r="C193" s="46" t="s">
        <v>192</v>
      </c>
      <c r="D193" s="27" t="s">
        <v>14</v>
      </c>
      <c r="E193" s="137">
        <f>E191/0.5</f>
        <v>27.2</v>
      </c>
      <c r="F193" s="151"/>
      <c r="G193" s="149"/>
    </row>
    <row r="194" spans="1:7" ht="16.5">
      <c r="A194" s="33"/>
      <c r="B194" s="40" t="s">
        <v>193</v>
      </c>
      <c r="C194" s="24" t="s">
        <v>194</v>
      </c>
      <c r="D194" s="25" t="s">
        <v>10</v>
      </c>
      <c r="E194" s="135">
        <v>90</v>
      </c>
      <c r="F194" s="151"/>
      <c r="G194" s="149"/>
    </row>
    <row r="195" spans="1:7" ht="16.5">
      <c r="A195" s="103">
        <v>3</v>
      </c>
      <c r="B195" s="40"/>
      <c r="C195" s="104" t="s">
        <v>215</v>
      </c>
      <c r="D195" s="27"/>
      <c r="E195" s="137"/>
      <c r="F195" s="151"/>
      <c r="G195" s="149"/>
    </row>
    <row r="196" spans="1:7" ht="16.5">
      <c r="A196" s="33"/>
      <c r="B196" s="112"/>
      <c r="C196" s="113" t="s">
        <v>216</v>
      </c>
      <c r="D196" s="114"/>
      <c r="E196" s="139"/>
      <c r="F196" s="151"/>
      <c r="G196" s="149"/>
    </row>
    <row r="197" spans="1:7" ht="16.5">
      <c r="A197" s="33">
        <v>1</v>
      </c>
      <c r="B197" s="27" t="s">
        <v>217</v>
      </c>
      <c r="C197" s="24" t="s">
        <v>218</v>
      </c>
      <c r="D197" s="25" t="s">
        <v>10</v>
      </c>
      <c r="E197" s="135">
        <v>18</v>
      </c>
      <c r="F197" s="151"/>
      <c r="G197" s="149"/>
    </row>
    <row r="198" spans="1:7" ht="16.5">
      <c r="A198" s="33">
        <v>2</v>
      </c>
      <c r="B198" s="27"/>
      <c r="C198" s="24" t="s">
        <v>219</v>
      </c>
      <c r="D198" s="25" t="s">
        <v>13</v>
      </c>
      <c r="E198" s="140">
        <v>18</v>
      </c>
      <c r="F198" s="151"/>
      <c r="G198" s="149"/>
    </row>
    <row r="199" spans="1:7" ht="94.5">
      <c r="A199" s="33">
        <v>3</v>
      </c>
      <c r="B199" s="25" t="s">
        <v>220</v>
      </c>
      <c r="C199" s="24" t="s">
        <v>18</v>
      </c>
      <c r="D199" s="25" t="s">
        <v>10</v>
      </c>
      <c r="E199" s="135">
        <v>28.91</v>
      </c>
      <c r="F199" s="151"/>
      <c r="G199" s="149"/>
    </row>
    <row r="200" spans="1:7" ht="16.5">
      <c r="A200" s="33"/>
      <c r="B200" s="27"/>
      <c r="C200" s="26" t="s">
        <v>221</v>
      </c>
      <c r="D200" s="25" t="s">
        <v>13</v>
      </c>
      <c r="E200" s="135">
        <v>4</v>
      </c>
      <c r="F200" s="151"/>
      <c r="G200" s="149"/>
    </row>
    <row r="201" spans="1:7" ht="16.5">
      <c r="A201" s="33"/>
      <c r="B201" s="27"/>
      <c r="C201" s="26" t="s">
        <v>222</v>
      </c>
      <c r="D201" s="25" t="s">
        <v>13</v>
      </c>
      <c r="E201" s="135">
        <v>3</v>
      </c>
      <c r="F201" s="151"/>
      <c r="G201" s="149"/>
    </row>
    <row r="202" spans="1:7" ht="16.5">
      <c r="A202" s="33"/>
      <c r="B202" s="27"/>
      <c r="C202" s="26" t="s">
        <v>223</v>
      </c>
      <c r="D202" s="25" t="s">
        <v>13</v>
      </c>
      <c r="E202" s="135">
        <v>2</v>
      </c>
      <c r="F202" s="151"/>
      <c r="G202" s="149"/>
    </row>
    <row r="203" spans="1:7" ht="16.5">
      <c r="A203" s="33"/>
      <c r="B203" s="27"/>
      <c r="C203" s="26" t="s">
        <v>224</v>
      </c>
      <c r="D203" s="25" t="s">
        <v>13</v>
      </c>
      <c r="E203" s="135">
        <v>1</v>
      </c>
      <c r="F203" s="151"/>
      <c r="G203" s="149"/>
    </row>
    <row r="204" spans="1:7" ht="31.5">
      <c r="A204" s="33"/>
      <c r="B204" s="27"/>
      <c r="C204" s="26" t="s">
        <v>225</v>
      </c>
      <c r="D204" s="25" t="s">
        <v>13</v>
      </c>
      <c r="E204" s="135">
        <v>1</v>
      </c>
      <c r="F204" s="151"/>
      <c r="G204" s="149"/>
    </row>
    <row r="205" spans="1:7" ht="16.5">
      <c r="A205" s="33"/>
      <c r="B205" s="27"/>
      <c r="C205" s="37" t="s">
        <v>226</v>
      </c>
      <c r="D205" s="25" t="s">
        <v>13</v>
      </c>
      <c r="E205" s="135">
        <v>15</v>
      </c>
      <c r="F205" s="151"/>
      <c r="G205" s="149"/>
    </row>
    <row r="206" spans="1:7" ht="94.5">
      <c r="A206" s="33">
        <v>4</v>
      </c>
      <c r="B206" s="25" t="s">
        <v>227</v>
      </c>
      <c r="C206" s="24" t="s">
        <v>19</v>
      </c>
      <c r="D206" s="25" t="s">
        <v>10</v>
      </c>
      <c r="E206" s="135">
        <v>6.1</v>
      </c>
      <c r="F206" s="151"/>
      <c r="G206" s="149"/>
    </row>
    <row r="207" spans="1:7" ht="16.5">
      <c r="A207" s="33"/>
      <c r="B207" s="27"/>
      <c r="C207" s="26" t="s">
        <v>228</v>
      </c>
      <c r="D207" s="25" t="s">
        <v>13</v>
      </c>
      <c r="E207" s="135">
        <v>1</v>
      </c>
      <c r="F207" s="151"/>
      <c r="G207" s="149"/>
    </row>
    <row r="208" spans="1:7" ht="16.5">
      <c r="A208" s="33"/>
      <c r="B208" s="27"/>
      <c r="C208" s="26" t="s">
        <v>20</v>
      </c>
      <c r="D208" s="25" t="s">
        <v>13</v>
      </c>
      <c r="E208" s="135">
        <v>1</v>
      </c>
      <c r="F208" s="151"/>
      <c r="G208" s="149"/>
    </row>
    <row r="209" spans="1:7" ht="16.5">
      <c r="A209" s="33"/>
      <c r="B209" s="27"/>
      <c r="C209" s="37" t="s">
        <v>226</v>
      </c>
      <c r="D209" s="25" t="s">
        <v>13</v>
      </c>
      <c r="E209" s="135">
        <v>3</v>
      </c>
      <c r="F209" s="151"/>
      <c r="G209" s="149"/>
    </row>
    <row r="210" spans="1:7" ht="126">
      <c r="A210" s="33">
        <v>5</v>
      </c>
      <c r="B210" s="25" t="s">
        <v>229</v>
      </c>
      <c r="C210" s="24" t="s">
        <v>230</v>
      </c>
      <c r="D210" s="25" t="s">
        <v>10</v>
      </c>
      <c r="E210" s="135">
        <v>4.68</v>
      </c>
      <c r="F210" s="151"/>
      <c r="G210" s="149"/>
    </row>
    <row r="211" spans="1:7" ht="16.5">
      <c r="A211" s="33"/>
      <c r="B211" s="27"/>
      <c r="C211" s="26" t="s">
        <v>231</v>
      </c>
      <c r="D211" s="25" t="s">
        <v>13</v>
      </c>
      <c r="E211" s="135">
        <v>1</v>
      </c>
      <c r="F211" s="151"/>
      <c r="G211" s="149"/>
    </row>
    <row r="212" spans="1:7" ht="16.5">
      <c r="A212" s="33"/>
      <c r="B212" s="27"/>
      <c r="C212" s="37" t="s">
        <v>226</v>
      </c>
      <c r="D212" s="25" t="s">
        <v>13</v>
      </c>
      <c r="E212" s="135">
        <v>2</v>
      </c>
      <c r="F212" s="151"/>
      <c r="G212" s="149"/>
    </row>
    <row r="213" spans="1:7" ht="78.75">
      <c r="A213" s="33">
        <v>6</v>
      </c>
      <c r="B213" s="50" t="s">
        <v>232</v>
      </c>
      <c r="C213" s="24" t="s">
        <v>233</v>
      </c>
      <c r="D213" s="25" t="s">
        <v>10</v>
      </c>
      <c r="E213" s="135">
        <v>25.2</v>
      </c>
      <c r="F213" s="151"/>
      <c r="G213" s="149"/>
    </row>
    <row r="214" spans="1:7" ht="16.5">
      <c r="A214" s="33"/>
      <c r="B214" s="27"/>
      <c r="C214" s="26" t="s">
        <v>234</v>
      </c>
      <c r="D214" s="25" t="s">
        <v>13</v>
      </c>
      <c r="E214" s="135">
        <v>6</v>
      </c>
      <c r="F214" s="151"/>
      <c r="G214" s="149"/>
    </row>
    <row r="215" spans="1:7" ht="16.5">
      <c r="A215" s="33"/>
      <c r="B215" s="27"/>
      <c r="C215" s="26" t="s">
        <v>235</v>
      </c>
      <c r="D215" s="25" t="s">
        <v>13</v>
      </c>
      <c r="E215" s="135">
        <v>8</v>
      </c>
      <c r="F215" s="151"/>
      <c r="G215" s="149"/>
    </row>
    <row r="216" spans="1:7" ht="16.5">
      <c r="A216" s="33"/>
      <c r="B216" s="27"/>
      <c r="C216" s="37" t="s">
        <v>226</v>
      </c>
      <c r="D216" s="25" t="s">
        <v>13</v>
      </c>
      <c r="E216" s="135">
        <f>E213*0.5</f>
        <v>12.6</v>
      </c>
      <c r="F216" s="151"/>
      <c r="G216" s="149"/>
    </row>
    <row r="217" spans="1:7" ht="16.5">
      <c r="A217" s="33">
        <v>7</v>
      </c>
      <c r="B217" s="27"/>
      <c r="C217" s="24" t="s">
        <v>236</v>
      </c>
      <c r="D217" s="25" t="s">
        <v>13</v>
      </c>
      <c r="E217" s="140">
        <v>27</v>
      </c>
      <c r="F217" s="151"/>
      <c r="G217" s="149"/>
    </row>
    <row r="218" spans="1:7" ht="31.5">
      <c r="A218" s="33">
        <v>8</v>
      </c>
      <c r="B218" s="27" t="s">
        <v>237</v>
      </c>
      <c r="C218" s="51" t="s">
        <v>238</v>
      </c>
      <c r="D218" s="33" t="s">
        <v>10</v>
      </c>
      <c r="E218" s="134">
        <v>25</v>
      </c>
      <c r="F218" s="151"/>
      <c r="G218" s="149"/>
    </row>
    <row r="219" spans="1:7" ht="16.5">
      <c r="A219" s="33"/>
      <c r="B219" s="112"/>
      <c r="C219" s="52" t="s">
        <v>239</v>
      </c>
      <c r="D219" s="33" t="s">
        <v>10</v>
      </c>
      <c r="E219" s="134">
        <v>25</v>
      </c>
      <c r="F219" s="151"/>
      <c r="G219" s="149"/>
    </row>
    <row r="220" spans="1:7" ht="31.5">
      <c r="A220" s="33">
        <v>9</v>
      </c>
      <c r="B220" s="115" t="s">
        <v>240</v>
      </c>
      <c r="C220" s="51" t="s">
        <v>241</v>
      </c>
      <c r="D220" s="33" t="s">
        <v>13</v>
      </c>
      <c r="E220" s="134">
        <v>1</v>
      </c>
      <c r="F220" s="151"/>
      <c r="G220" s="149"/>
    </row>
    <row r="221" spans="1:7" ht="16.5">
      <c r="A221" s="103">
        <v>4</v>
      </c>
      <c r="B221" s="40"/>
      <c r="C221" s="104" t="s">
        <v>242</v>
      </c>
      <c r="D221" s="27"/>
      <c r="E221" s="137"/>
      <c r="F221" s="151"/>
      <c r="G221" s="149"/>
    </row>
    <row r="222" spans="1:7" ht="16.5">
      <c r="A222" s="53"/>
      <c r="B222" s="53"/>
      <c r="C222" s="54" t="s">
        <v>243</v>
      </c>
      <c r="D222" s="53"/>
      <c r="E222" s="141"/>
      <c r="F222" s="151"/>
      <c r="G222" s="149"/>
    </row>
    <row r="223" spans="1:7" ht="16.5">
      <c r="A223" s="33">
        <v>1</v>
      </c>
      <c r="B223" s="55" t="s">
        <v>244</v>
      </c>
      <c r="C223" s="45" t="s">
        <v>245</v>
      </c>
      <c r="D223" s="27" t="s">
        <v>14</v>
      </c>
      <c r="E223" s="142">
        <v>1</v>
      </c>
      <c r="F223" s="151"/>
      <c r="G223" s="149"/>
    </row>
    <row r="224" spans="1:7" ht="16.5">
      <c r="A224" s="33">
        <v>2</v>
      </c>
      <c r="B224" s="55" t="s">
        <v>244</v>
      </c>
      <c r="C224" s="45" t="s">
        <v>246</v>
      </c>
      <c r="D224" s="27" t="s">
        <v>14</v>
      </c>
      <c r="E224" s="142">
        <v>1</v>
      </c>
      <c r="F224" s="151"/>
      <c r="G224" s="149"/>
    </row>
    <row r="225" spans="1:7" ht="16.5">
      <c r="A225" s="33">
        <v>3</v>
      </c>
      <c r="B225" s="55" t="s">
        <v>244</v>
      </c>
      <c r="C225" s="45" t="s">
        <v>247</v>
      </c>
      <c r="D225" s="27" t="s">
        <v>14</v>
      </c>
      <c r="E225" s="142">
        <v>7</v>
      </c>
      <c r="F225" s="151"/>
      <c r="G225" s="149"/>
    </row>
    <row r="226" spans="1:7" ht="16.5">
      <c r="A226" s="33">
        <v>4</v>
      </c>
      <c r="B226" s="55" t="s">
        <v>244</v>
      </c>
      <c r="C226" s="45" t="s">
        <v>248</v>
      </c>
      <c r="D226" s="27" t="s">
        <v>14</v>
      </c>
      <c r="E226" s="142">
        <v>18</v>
      </c>
      <c r="F226" s="151"/>
      <c r="G226" s="149"/>
    </row>
    <row r="227" spans="1:7" ht="16.5">
      <c r="A227" s="33">
        <v>5</v>
      </c>
      <c r="B227" s="55" t="s">
        <v>244</v>
      </c>
      <c r="C227" s="45" t="s">
        <v>249</v>
      </c>
      <c r="D227" s="27" t="s">
        <v>14</v>
      </c>
      <c r="E227" s="142">
        <v>2</v>
      </c>
      <c r="F227" s="151"/>
      <c r="G227" s="149"/>
    </row>
    <row r="228" spans="1:7" ht="16.5">
      <c r="A228" s="33">
        <v>6</v>
      </c>
      <c r="B228" s="55" t="s">
        <v>244</v>
      </c>
      <c r="C228" s="45" t="s">
        <v>250</v>
      </c>
      <c r="D228" s="27" t="s">
        <v>14</v>
      </c>
      <c r="E228" s="142">
        <v>2</v>
      </c>
      <c r="F228" s="151"/>
      <c r="G228" s="149"/>
    </row>
    <row r="229" spans="1:7" ht="16.5">
      <c r="A229" s="33">
        <v>7</v>
      </c>
      <c r="B229" s="55" t="s">
        <v>244</v>
      </c>
      <c r="C229" s="45" t="s">
        <v>251</v>
      </c>
      <c r="D229" s="27" t="s">
        <v>14</v>
      </c>
      <c r="E229" s="142">
        <v>1</v>
      </c>
      <c r="F229" s="151"/>
      <c r="G229" s="149"/>
    </row>
    <row r="230" spans="1:7" ht="31.5">
      <c r="A230" s="33">
        <v>8</v>
      </c>
      <c r="B230" s="33" t="s">
        <v>252</v>
      </c>
      <c r="C230" s="34" t="s">
        <v>253</v>
      </c>
      <c r="D230" s="27" t="s">
        <v>30</v>
      </c>
      <c r="E230" s="143">
        <v>40</v>
      </c>
      <c r="F230" s="151"/>
      <c r="G230" s="149"/>
    </row>
    <row r="231" spans="1:7" ht="31.5">
      <c r="A231" s="33">
        <v>9</v>
      </c>
      <c r="B231" s="33" t="s">
        <v>252</v>
      </c>
      <c r="C231" s="34" t="s">
        <v>254</v>
      </c>
      <c r="D231" s="27" t="s">
        <v>30</v>
      </c>
      <c r="E231" s="143">
        <v>35</v>
      </c>
      <c r="F231" s="151"/>
      <c r="G231" s="149"/>
    </row>
    <row r="232" spans="1:7" ht="31.5">
      <c r="A232" s="33">
        <v>10</v>
      </c>
      <c r="B232" s="33" t="s">
        <v>252</v>
      </c>
      <c r="C232" s="34" t="s">
        <v>255</v>
      </c>
      <c r="D232" s="27" t="s">
        <v>30</v>
      </c>
      <c r="E232" s="143">
        <v>13</v>
      </c>
      <c r="F232" s="151"/>
      <c r="G232" s="149"/>
    </row>
    <row r="233" spans="1:7" ht="31.5">
      <c r="A233" s="33">
        <v>11</v>
      </c>
      <c r="B233" s="33" t="s">
        <v>252</v>
      </c>
      <c r="C233" s="34" t="s">
        <v>256</v>
      </c>
      <c r="D233" s="27" t="s">
        <v>30</v>
      </c>
      <c r="E233" s="143">
        <v>5</v>
      </c>
      <c r="F233" s="151"/>
      <c r="G233" s="149"/>
    </row>
    <row r="234" spans="1:7" ht="31.5">
      <c r="A234" s="33">
        <v>12</v>
      </c>
      <c r="B234" s="33" t="s">
        <v>257</v>
      </c>
      <c r="C234" s="34" t="s">
        <v>258</v>
      </c>
      <c r="D234" s="27" t="s">
        <v>30</v>
      </c>
      <c r="E234" s="143">
        <v>15</v>
      </c>
      <c r="F234" s="151"/>
      <c r="G234" s="149"/>
    </row>
    <row r="235" spans="1:7" ht="32.25">
      <c r="A235" s="33">
        <v>13</v>
      </c>
      <c r="B235" s="56"/>
      <c r="C235" s="45" t="s">
        <v>259</v>
      </c>
      <c r="D235" s="27" t="s">
        <v>30</v>
      </c>
      <c r="E235" s="142">
        <v>30</v>
      </c>
      <c r="F235" s="151"/>
      <c r="G235" s="149"/>
    </row>
    <row r="236" spans="1:7" ht="32.25">
      <c r="A236" s="33">
        <v>14</v>
      </c>
      <c r="B236" s="56"/>
      <c r="C236" s="45" t="s">
        <v>260</v>
      </c>
      <c r="D236" s="27" t="s">
        <v>30</v>
      </c>
      <c r="E236" s="142">
        <v>35</v>
      </c>
      <c r="F236" s="151"/>
      <c r="G236" s="149"/>
    </row>
    <row r="237" spans="1:7" ht="32.25">
      <c r="A237" s="33">
        <v>15</v>
      </c>
      <c r="B237" s="56"/>
      <c r="C237" s="45" t="s">
        <v>261</v>
      </c>
      <c r="D237" s="27" t="s">
        <v>30</v>
      </c>
      <c r="E237" s="142">
        <v>13</v>
      </c>
      <c r="F237" s="151"/>
      <c r="G237" s="149"/>
    </row>
    <row r="238" spans="1:7" ht="32.25">
      <c r="A238" s="33">
        <v>16</v>
      </c>
      <c r="B238" s="56"/>
      <c r="C238" s="45" t="s">
        <v>262</v>
      </c>
      <c r="D238" s="27" t="s">
        <v>30</v>
      </c>
      <c r="E238" s="142">
        <v>5</v>
      </c>
      <c r="F238" s="151"/>
      <c r="G238" s="149"/>
    </row>
    <row r="239" spans="1:7" ht="32.25">
      <c r="A239" s="33">
        <v>17</v>
      </c>
      <c r="B239" s="56"/>
      <c r="C239" s="45" t="s">
        <v>263</v>
      </c>
      <c r="D239" s="27" t="s">
        <v>30</v>
      </c>
      <c r="E239" s="142">
        <v>30</v>
      </c>
      <c r="F239" s="151"/>
      <c r="G239" s="149"/>
    </row>
    <row r="240" spans="1:7" ht="16.5">
      <c r="A240" s="33">
        <v>18</v>
      </c>
      <c r="B240" s="27" t="s">
        <v>264</v>
      </c>
      <c r="C240" s="45" t="s">
        <v>265</v>
      </c>
      <c r="D240" s="27" t="s">
        <v>14</v>
      </c>
      <c r="E240" s="142">
        <v>1</v>
      </c>
      <c r="F240" s="151"/>
      <c r="G240" s="149"/>
    </row>
    <row r="241" spans="1:7" ht="16.5">
      <c r="A241" s="33">
        <v>19</v>
      </c>
      <c r="B241" s="27" t="s">
        <v>264</v>
      </c>
      <c r="C241" s="45" t="s">
        <v>266</v>
      </c>
      <c r="D241" s="27" t="s">
        <v>14</v>
      </c>
      <c r="E241" s="142">
        <v>3</v>
      </c>
      <c r="F241" s="151"/>
      <c r="G241" s="149"/>
    </row>
    <row r="242" spans="1:7" ht="16.5">
      <c r="A242" s="33"/>
      <c r="B242" s="56"/>
      <c r="C242" s="29" t="s">
        <v>267</v>
      </c>
      <c r="D242" s="27"/>
      <c r="E242" s="142"/>
      <c r="F242" s="151"/>
      <c r="G242" s="149"/>
    </row>
    <row r="243" spans="1:7" ht="16.5">
      <c r="A243" s="33">
        <v>20</v>
      </c>
      <c r="B243" s="55" t="s">
        <v>268</v>
      </c>
      <c r="C243" s="45" t="s">
        <v>247</v>
      </c>
      <c r="D243" s="27" t="s">
        <v>14</v>
      </c>
      <c r="E243" s="142">
        <v>2</v>
      </c>
      <c r="F243" s="151"/>
      <c r="G243" s="149"/>
    </row>
    <row r="244" spans="1:7" ht="16.5">
      <c r="A244" s="33">
        <v>21</v>
      </c>
      <c r="B244" s="55" t="s">
        <v>268</v>
      </c>
      <c r="C244" s="45" t="s">
        <v>248</v>
      </c>
      <c r="D244" s="27" t="s">
        <v>14</v>
      </c>
      <c r="E244" s="142">
        <v>3</v>
      </c>
      <c r="F244" s="151"/>
      <c r="G244" s="149"/>
    </row>
    <row r="245" spans="1:7" ht="31.5">
      <c r="A245" s="33">
        <v>22</v>
      </c>
      <c r="B245" s="33" t="s">
        <v>269</v>
      </c>
      <c r="C245" s="34" t="s">
        <v>253</v>
      </c>
      <c r="D245" s="27" t="s">
        <v>30</v>
      </c>
      <c r="E245" s="143">
        <v>50</v>
      </c>
      <c r="F245" s="151"/>
      <c r="G245" s="149"/>
    </row>
    <row r="246" spans="1:7" ht="31.5">
      <c r="A246" s="33">
        <v>23</v>
      </c>
      <c r="B246" s="33" t="s">
        <v>269</v>
      </c>
      <c r="C246" s="34" t="s">
        <v>254</v>
      </c>
      <c r="D246" s="27" t="s">
        <v>30</v>
      </c>
      <c r="E246" s="143">
        <v>6</v>
      </c>
      <c r="F246" s="151"/>
      <c r="G246" s="149"/>
    </row>
    <row r="247" spans="1:7" ht="32.25">
      <c r="A247" s="33">
        <v>24</v>
      </c>
      <c r="B247" s="56"/>
      <c r="C247" s="45" t="s">
        <v>259</v>
      </c>
      <c r="D247" s="27" t="s">
        <v>30</v>
      </c>
      <c r="E247" s="142">
        <v>40</v>
      </c>
      <c r="F247" s="151"/>
      <c r="G247" s="149"/>
    </row>
    <row r="248" spans="1:7" ht="32.25">
      <c r="A248" s="33">
        <v>25</v>
      </c>
      <c r="B248" s="56"/>
      <c r="C248" s="45" t="s">
        <v>260</v>
      </c>
      <c r="D248" s="27" t="s">
        <v>30</v>
      </c>
      <c r="E248" s="142">
        <v>6</v>
      </c>
      <c r="F248" s="151"/>
      <c r="G248" s="149"/>
    </row>
    <row r="249" spans="1:7" ht="16.5">
      <c r="A249" s="33"/>
      <c r="B249" s="56"/>
      <c r="C249" s="116" t="s">
        <v>35</v>
      </c>
      <c r="D249" s="27"/>
      <c r="E249" s="142"/>
      <c r="F249" s="151"/>
      <c r="G249" s="149"/>
    </row>
    <row r="250" spans="1:7" ht="16.5">
      <c r="A250" s="117">
        <v>26</v>
      </c>
      <c r="B250" s="57" t="s">
        <v>270</v>
      </c>
      <c r="C250" s="34" t="s">
        <v>271</v>
      </c>
      <c r="D250" s="33" t="s">
        <v>36</v>
      </c>
      <c r="E250" s="143">
        <v>13</v>
      </c>
      <c r="F250" s="151"/>
      <c r="G250" s="149"/>
    </row>
    <row r="251" spans="1:7" ht="16.5">
      <c r="A251" s="33"/>
      <c r="B251" s="58"/>
      <c r="C251" s="43" t="s">
        <v>272</v>
      </c>
      <c r="D251" s="33" t="s">
        <v>36</v>
      </c>
      <c r="E251" s="143">
        <v>13</v>
      </c>
      <c r="F251" s="151"/>
      <c r="G251" s="149"/>
    </row>
    <row r="252" spans="1:7" ht="16.5">
      <c r="A252" s="33">
        <v>27</v>
      </c>
      <c r="B252" s="33" t="s">
        <v>270</v>
      </c>
      <c r="C252" s="34" t="s">
        <v>273</v>
      </c>
      <c r="D252" s="33" t="s">
        <v>36</v>
      </c>
      <c r="E252" s="143">
        <v>2</v>
      </c>
      <c r="F252" s="151"/>
      <c r="G252" s="149"/>
    </row>
    <row r="253" spans="1:7" ht="16.5">
      <c r="A253" s="33"/>
      <c r="B253" s="58"/>
      <c r="C253" s="43" t="s">
        <v>274</v>
      </c>
      <c r="D253" s="33" t="s">
        <v>36</v>
      </c>
      <c r="E253" s="143">
        <v>2</v>
      </c>
      <c r="F253" s="151"/>
      <c r="G253" s="149"/>
    </row>
    <row r="254" spans="1:7" ht="31.5">
      <c r="A254" s="33">
        <v>28</v>
      </c>
      <c r="B254" s="59" t="s">
        <v>275</v>
      </c>
      <c r="C254" s="34" t="s">
        <v>276</v>
      </c>
      <c r="D254" s="33" t="s">
        <v>36</v>
      </c>
      <c r="E254" s="143">
        <v>8</v>
      </c>
      <c r="F254" s="151"/>
      <c r="G254" s="149"/>
    </row>
    <row r="255" spans="1:7" ht="31.5">
      <c r="A255" s="33">
        <v>29</v>
      </c>
      <c r="B255" s="59" t="s">
        <v>275</v>
      </c>
      <c r="C255" s="34" t="s">
        <v>277</v>
      </c>
      <c r="D255" s="33" t="s">
        <v>36</v>
      </c>
      <c r="E255" s="143">
        <v>2</v>
      </c>
      <c r="F255" s="151"/>
      <c r="G255" s="149"/>
    </row>
    <row r="256" spans="1:7" ht="16.5">
      <c r="A256" s="33">
        <v>30</v>
      </c>
      <c r="B256" s="59" t="s">
        <v>278</v>
      </c>
      <c r="C256" s="34" t="s">
        <v>279</v>
      </c>
      <c r="D256" s="33" t="s">
        <v>36</v>
      </c>
      <c r="E256" s="143">
        <v>2</v>
      </c>
      <c r="F256" s="151"/>
      <c r="G256" s="149"/>
    </row>
    <row r="257" spans="1:7" ht="63">
      <c r="A257" s="33">
        <v>31</v>
      </c>
      <c r="B257" s="33" t="s">
        <v>280</v>
      </c>
      <c r="C257" s="34" t="s">
        <v>281</v>
      </c>
      <c r="D257" s="27" t="s">
        <v>30</v>
      </c>
      <c r="E257" s="143">
        <v>40</v>
      </c>
      <c r="F257" s="151"/>
      <c r="G257" s="149"/>
    </row>
    <row r="258" spans="1:7" ht="47.25">
      <c r="A258" s="33"/>
      <c r="B258" s="58"/>
      <c r="C258" s="43" t="s">
        <v>282</v>
      </c>
      <c r="D258" s="27" t="s">
        <v>30</v>
      </c>
      <c r="E258" s="143">
        <f>E257</f>
        <v>40</v>
      </c>
      <c r="F258" s="151"/>
      <c r="G258" s="149"/>
    </row>
    <row r="259" spans="1:7" ht="63">
      <c r="A259" s="33">
        <v>32</v>
      </c>
      <c r="B259" s="33" t="s">
        <v>283</v>
      </c>
      <c r="C259" s="34" t="s">
        <v>284</v>
      </c>
      <c r="D259" s="27" t="s">
        <v>30</v>
      </c>
      <c r="E259" s="143">
        <v>30</v>
      </c>
      <c r="F259" s="151"/>
      <c r="G259" s="149"/>
    </row>
    <row r="260" spans="1:7" ht="47.25">
      <c r="A260" s="33"/>
      <c r="B260" s="58"/>
      <c r="C260" s="43" t="s">
        <v>285</v>
      </c>
      <c r="D260" s="27" t="s">
        <v>30</v>
      </c>
      <c r="E260" s="143">
        <f>E259</f>
        <v>30</v>
      </c>
      <c r="F260" s="151"/>
      <c r="G260" s="149"/>
    </row>
    <row r="261" spans="1:7" ht="16.5">
      <c r="A261" s="33">
        <v>33</v>
      </c>
      <c r="B261" s="33" t="s">
        <v>286</v>
      </c>
      <c r="C261" s="34" t="s">
        <v>287</v>
      </c>
      <c r="D261" s="27" t="s">
        <v>30</v>
      </c>
      <c r="E261" s="143">
        <v>3</v>
      </c>
      <c r="F261" s="151"/>
      <c r="G261" s="149"/>
    </row>
    <row r="262" spans="1:7" ht="16.5">
      <c r="A262" s="33">
        <v>34</v>
      </c>
      <c r="B262" s="33" t="s">
        <v>288</v>
      </c>
      <c r="C262" s="34" t="s">
        <v>289</v>
      </c>
      <c r="D262" s="33" t="s">
        <v>36</v>
      </c>
      <c r="E262" s="143">
        <v>4</v>
      </c>
      <c r="F262" s="151"/>
      <c r="G262" s="149"/>
    </row>
    <row r="263" spans="1:7" ht="16.5">
      <c r="A263" s="60"/>
      <c r="B263" s="58"/>
      <c r="C263" s="34" t="s">
        <v>290</v>
      </c>
      <c r="D263" s="33" t="s">
        <v>36</v>
      </c>
      <c r="E263" s="143">
        <v>4</v>
      </c>
      <c r="F263" s="151"/>
      <c r="G263" s="149"/>
    </row>
    <row r="264" spans="1:7" ht="16.5">
      <c r="A264" s="27">
        <v>35</v>
      </c>
      <c r="B264" s="61" t="s">
        <v>291</v>
      </c>
      <c r="C264" s="45" t="s">
        <v>292</v>
      </c>
      <c r="D264" s="61" t="s">
        <v>293</v>
      </c>
      <c r="E264" s="142">
        <v>1</v>
      </c>
      <c r="F264" s="151"/>
      <c r="G264" s="149"/>
    </row>
    <row r="265" spans="1:7" ht="16.5">
      <c r="A265" s="103">
        <v>5</v>
      </c>
      <c r="B265" s="40"/>
      <c r="C265" s="104" t="s">
        <v>294</v>
      </c>
      <c r="D265" s="27"/>
      <c r="E265" s="137"/>
      <c r="F265" s="151"/>
      <c r="G265" s="149"/>
    </row>
    <row r="266" spans="1:7" ht="84.75">
      <c r="A266" s="62">
        <v>1</v>
      </c>
      <c r="B266" s="63" t="s">
        <v>295</v>
      </c>
      <c r="C266" s="64" t="s">
        <v>296</v>
      </c>
      <c r="D266" s="65" t="s">
        <v>26</v>
      </c>
      <c r="E266" s="65">
        <v>1</v>
      </c>
      <c r="F266" s="151"/>
      <c r="G266" s="149"/>
    </row>
    <row r="267" spans="1:7" ht="16.5">
      <c r="A267" s="62">
        <v>2</v>
      </c>
      <c r="B267" s="63" t="s">
        <v>297</v>
      </c>
      <c r="C267" s="64" t="s">
        <v>298</v>
      </c>
      <c r="D267" s="66" t="s">
        <v>14</v>
      </c>
      <c r="E267" s="66">
        <v>1</v>
      </c>
      <c r="F267" s="151"/>
      <c r="G267" s="149"/>
    </row>
    <row r="268" spans="1:7" ht="16.5">
      <c r="A268" s="62">
        <v>3</v>
      </c>
      <c r="B268" s="63" t="s">
        <v>297</v>
      </c>
      <c r="C268" s="64" t="s">
        <v>299</v>
      </c>
      <c r="D268" s="66" t="s">
        <v>14</v>
      </c>
      <c r="E268" s="66">
        <v>1</v>
      </c>
      <c r="F268" s="151"/>
      <c r="G268" s="149"/>
    </row>
    <row r="269" spans="1:7" ht="16.5">
      <c r="A269" s="62">
        <v>4</v>
      </c>
      <c r="B269" s="63" t="s">
        <v>300</v>
      </c>
      <c r="C269" s="67" t="s">
        <v>301</v>
      </c>
      <c r="D269" s="66" t="s">
        <v>25</v>
      </c>
      <c r="E269" s="66">
        <v>12</v>
      </c>
      <c r="F269" s="151"/>
      <c r="G269" s="149"/>
    </row>
    <row r="270" spans="1:7" ht="16.5">
      <c r="A270" s="62">
        <v>5</v>
      </c>
      <c r="B270" s="63" t="s">
        <v>300</v>
      </c>
      <c r="C270" s="67" t="s">
        <v>302</v>
      </c>
      <c r="D270" s="66" t="s">
        <v>25</v>
      </c>
      <c r="E270" s="66">
        <v>3</v>
      </c>
      <c r="F270" s="151"/>
      <c r="G270" s="149"/>
    </row>
    <row r="271" spans="1:7" ht="16.5">
      <c r="A271" s="62">
        <v>6</v>
      </c>
      <c r="B271" s="63" t="s">
        <v>300</v>
      </c>
      <c r="C271" s="67" t="s">
        <v>303</v>
      </c>
      <c r="D271" s="66" t="s">
        <v>25</v>
      </c>
      <c r="E271" s="66">
        <v>6</v>
      </c>
      <c r="F271" s="151"/>
      <c r="G271" s="149"/>
    </row>
    <row r="272" spans="1:7" ht="16.5">
      <c r="A272" s="62">
        <v>7</v>
      </c>
      <c r="B272" s="63" t="s">
        <v>300</v>
      </c>
      <c r="C272" s="67" t="s">
        <v>304</v>
      </c>
      <c r="D272" s="66" t="s">
        <v>25</v>
      </c>
      <c r="E272" s="66">
        <v>13</v>
      </c>
      <c r="F272" s="151"/>
      <c r="G272" s="149"/>
    </row>
    <row r="273" spans="1:7" ht="16.5">
      <c r="A273" s="62">
        <v>8</v>
      </c>
      <c r="B273" s="63" t="s">
        <v>300</v>
      </c>
      <c r="C273" s="67" t="s">
        <v>305</v>
      </c>
      <c r="D273" s="66" t="s">
        <v>25</v>
      </c>
      <c r="E273" s="66">
        <v>6</v>
      </c>
      <c r="F273" s="151"/>
      <c r="G273" s="149"/>
    </row>
    <row r="274" spans="1:7" ht="16.5">
      <c r="A274" s="62">
        <v>9</v>
      </c>
      <c r="B274" s="63" t="s">
        <v>300</v>
      </c>
      <c r="C274" s="67" t="s">
        <v>306</v>
      </c>
      <c r="D274" s="66" t="s">
        <v>25</v>
      </c>
      <c r="E274" s="66">
        <v>196</v>
      </c>
      <c r="F274" s="151"/>
      <c r="G274" s="149"/>
    </row>
    <row r="275" spans="1:7" ht="16.5">
      <c r="A275" s="62">
        <v>10</v>
      </c>
      <c r="B275" s="63" t="s">
        <v>300</v>
      </c>
      <c r="C275" s="67" t="s">
        <v>307</v>
      </c>
      <c r="D275" s="66" t="s">
        <v>25</v>
      </c>
      <c r="E275" s="2">
        <v>22</v>
      </c>
      <c r="F275" s="151"/>
      <c r="G275" s="149"/>
    </row>
    <row r="276" spans="1:7" ht="16.5">
      <c r="A276" s="62">
        <v>11</v>
      </c>
      <c r="B276" s="63" t="s">
        <v>308</v>
      </c>
      <c r="C276" s="67" t="s">
        <v>309</v>
      </c>
      <c r="D276" s="66" t="s">
        <v>14</v>
      </c>
      <c r="E276" s="66">
        <v>3</v>
      </c>
      <c r="F276" s="151"/>
      <c r="G276" s="149"/>
    </row>
    <row r="277" spans="1:7" ht="16.5">
      <c r="A277" s="62">
        <v>12</v>
      </c>
      <c r="B277" s="63" t="s">
        <v>308</v>
      </c>
      <c r="C277" s="67" t="s">
        <v>310</v>
      </c>
      <c r="D277" s="66" t="s">
        <v>14</v>
      </c>
      <c r="E277" s="66">
        <v>10</v>
      </c>
      <c r="F277" s="151"/>
      <c r="G277" s="149"/>
    </row>
    <row r="278" spans="1:7" ht="16.5">
      <c r="A278" s="62">
        <v>13</v>
      </c>
      <c r="B278" s="63" t="s">
        <v>308</v>
      </c>
      <c r="C278" s="67" t="s">
        <v>311</v>
      </c>
      <c r="D278" s="66" t="s">
        <v>14</v>
      </c>
      <c r="E278" s="66">
        <v>4</v>
      </c>
      <c r="F278" s="151"/>
      <c r="G278" s="149"/>
    </row>
    <row r="279" spans="1:7" ht="16.5">
      <c r="A279" s="62">
        <v>14</v>
      </c>
      <c r="B279" s="63" t="s">
        <v>308</v>
      </c>
      <c r="C279" s="67" t="s">
        <v>312</v>
      </c>
      <c r="D279" s="66" t="s">
        <v>14</v>
      </c>
      <c r="E279" s="66">
        <v>1</v>
      </c>
      <c r="F279" s="151"/>
      <c r="G279" s="149"/>
    </row>
    <row r="280" spans="1:7" ht="16.5">
      <c r="A280" s="62">
        <v>15</v>
      </c>
      <c r="B280" s="63" t="s">
        <v>308</v>
      </c>
      <c r="C280" s="67" t="s">
        <v>313</v>
      </c>
      <c r="D280" s="66" t="s">
        <v>14</v>
      </c>
      <c r="E280" s="66">
        <v>3</v>
      </c>
      <c r="F280" s="151"/>
      <c r="G280" s="149"/>
    </row>
    <row r="281" spans="1:7" ht="16.5">
      <c r="A281" s="62">
        <v>16</v>
      </c>
      <c r="B281" s="63" t="s">
        <v>308</v>
      </c>
      <c r="C281" s="67" t="s">
        <v>485</v>
      </c>
      <c r="D281" s="66" t="s">
        <v>14</v>
      </c>
      <c r="E281" s="66">
        <v>10</v>
      </c>
      <c r="F281" s="151"/>
      <c r="G281" s="149"/>
    </row>
    <row r="282" spans="1:7" ht="16.5">
      <c r="A282" s="62">
        <v>17</v>
      </c>
      <c r="B282" s="63" t="s">
        <v>308</v>
      </c>
      <c r="C282" s="67" t="s">
        <v>314</v>
      </c>
      <c r="D282" s="66" t="s">
        <v>14</v>
      </c>
      <c r="E282" s="66">
        <v>2</v>
      </c>
      <c r="F282" s="151"/>
      <c r="G282" s="149"/>
    </row>
    <row r="283" spans="1:7" ht="16.5">
      <c r="A283" s="62">
        <v>18</v>
      </c>
      <c r="B283" s="63" t="s">
        <v>308</v>
      </c>
      <c r="C283" s="67" t="s">
        <v>315</v>
      </c>
      <c r="D283" s="66" t="s">
        <v>14</v>
      </c>
      <c r="E283" s="66">
        <v>2</v>
      </c>
      <c r="F283" s="151"/>
      <c r="G283" s="149"/>
    </row>
    <row r="284" spans="1:7" ht="16.5">
      <c r="A284" s="62">
        <v>19</v>
      </c>
      <c r="B284" s="63" t="s">
        <v>308</v>
      </c>
      <c r="C284" s="67" t="s">
        <v>316</v>
      </c>
      <c r="D284" s="66" t="s">
        <v>14</v>
      </c>
      <c r="E284" s="66">
        <v>2</v>
      </c>
      <c r="F284" s="151"/>
      <c r="G284" s="149"/>
    </row>
    <row r="285" spans="1:7" ht="16.5">
      <c r="A285" s="62">
        <v>20</v>
      </c>
      <c r="B285" s="63" t="s">
        <v>308</v>
      </c>
      <c r="C285" s="67" t="s">
        <v>317</v>
      </c>
      <c r="D285" s="66" t="s">
        <v>14</v>
      </c>
      <c r="E285" s="66">
        <v>1</v>
      </c>
      <c r="F285" s="151"/>
      <c r="G285" s="149"/>
    </row>
    <row r="286" spans="1:7" ht="16.5">
      <c r="A286" s="62">
        <v>21</v>
      </c>
      <c r="B286" s="63" t="s">
        <v>308</v>
      </c>
      <c r="C286" s="67" t="s">
        <v>318</v>
      </c>
      <c r="D286" s="66" t="s">
        <v>14</v>
      </c>
      <c r="E286" s="66">
        <v>2</v>
      </c>
      <c r="F286" s="151"/>
      <c r="G286" s="149"/>
    </row>
    <row r="287" spans="1:7" ht="16.5">
      <c r="A287" s="62">
        <v>22</v>
      </c>
      <c r="B287" s="63" t="s">
        <v>319</v>
      </c>
      <c r="C287" s="67" t="s">
        <v>320</v>
      </c>
      <c r="D287" s="66" t="s">
        <v>14</v>
      </c>
      <c r="E287" s="66">
        <v>4</v>
      </c>
      <c r="F287" s="151"/>
      <c r="G287" s="149"/>
    </row>
    <row r="288" spans="1:7" ht="16.5">
      <c r="A288" s="62">
        <v>23</v>
      </c>
      <c r="B288" s="63" t="s">
        <v>297</v>
      </c>
      <c r="C288" s="67" t="s">
        <v>321</v>
      </c>
      <c r="D288" s="66" t="s">
        <v>14</v>
      </c>
      <c r="E288" s="66">
        <v>2</v>
      </c>
      <c r="F288" s="151"/>
      <c r="G288" s="149"/>
    </row>
    <row r="289" spans="1:7" ht="16.5">
      <c r="A289" s="62">
        <v>24</v>
      </c>
      <c r="B289" s="63" t="s">
        <v>297</v>
      </c>
      <c r="C289" s="67" t="s">
        <v>322</v>
      </c>
      <c r="D289" s="66" t="s">
        <v>14</v>
      </c>
      <c r="E289" s="66">
        <v>5</v>
      </c>
      <c r="F289" s="151"/>
      <c r="G289" s="149"/>
    </row>
    <row r="290" spans="1:7" ht="16.5">
      <c r="A290" s="62">
        <v>25</v>
      </c>
      <c r="B290" s="63" t="s">
        <v>297</v>
      </c>
      <c r="C290" s="67" t="s">
        <v>323</v>
      </c>
      <c r="D290" s="66" t="s">
        <v>14</v>
      </c>
      <c r="E290" s="66">
        <v>1</v>
      </c>
      <c r="F290" s="151"/>
      <c r="G290" s="149"/>
    </row>
    <row r="291" spans="1:7" ht="16.5">
      <c r="A291" s="62">
        <v>26</v>
      </c>
      <c r="B291" s="63" t="s">
        <v>297</v>
      </c>
      <c r="C291" s="67" t="s">
        <v>324</v>
      </c>
      <c r="D291" s="66" t="s">
        <v>14</v>
      </c>
      <c r="E291" s="66">
        <v>2</v>
      </c>
      <c r="F291" s="151"/>
      <c r="G291" s="149"/>
    </row>
    <row r="292" spans="1:7" ht="16.5">
      <c r="A292" s="62">
        <v>27</v>
      </c>
      <c r="B292" s="63" t="s">
        <v>297</v>
      </c>
      <c r="C292" s="67" t="s">
        <v>325</v>
      </c>
      <c r="D292" s="66" t="s">
        <v>14</v>
      </c>
      <c r="E292" s="66">
        <v>1</v>
      </c>
      <c r="F292" s="151"/>
      <c r="G292" s="149"/>
    </row>
    <row r="293" spans="1:7" ht="16.5">
      <c r="A293" s="62">
        <v>28</v>
      </c>
      <c r="B293" s="63" t="s">
        <v>297</v>
      </c>
      <c r="C293" s="67" t="s">
        <v>326</v>
      </c>
      <c r="D293" s="66" t="s">
        <v>14</v>
      </c>
      <c r="E293" s="66">
        <v>1</v>
      </c>
      <c r="F293" s="151"/>
      <c r="G293" s="149"/>
    </row>
    <row r="294" spans="1:7" ht="16.5">
      <c r="A294" s="62">
        <v>29</v>
      </c>
      <c r="B294" s="63" t="s">
        <v>297</v>
      </c>
      <c r="C294" s="67" t="s">
        <v>327</v>
      </c>
      <c r="D294" s="66" t="s">
        <v>14</v>
      </c>
      <c r="E294" s="66">
        <v>5</v>
      </c>
      <c r="F294" s="151"/>
      <c r="G294" s="149"/>
    </row>
    <row r="295" spans="1:7" ht="16.5">
      <c r="A295" s="62">
        <v>30</v>
      </c>
      <c r="B295" s="63" t="s">
        <v>297</v>
      </c>
      <c r="C295" s="67" t="s">
        <v>328</v>
      </c>
      <c r="D295" s="66" t="s">
        <v>14</v>
      </c>
      <c r="E295" s="66">
        <v>1</v>
      </c>
      <c r="F295" s="151"/>
      <c r="G295" s="149"/>
    </row>
    <row r="296" spans="1:7" ht="16.5">
      <c r="A296" s="62">
        <v>31</v>
      </c>
      <c r="B296" s="63" t="s">
        <v>329</v>
      </c>
      <c r="C296" s="67" t="s">
        <v>330</v>
      </c>
      <c r="D296" s="66" t="s">
        <v>14</v>
      </c>
      <c r="E296" s="66">
        <v>1</v>
      </c>
      <c r="F296" s="151"/>
      <c r="G296" s="149"/>
    </row>
    <row r="297" spans="1:7" ht="16.5">
      <c r="A297" s="62">
        <v>32</v>
      </c>
      <c r="B297" s="63" t="s">
        <v>329</v>
      </c>
      <c r="C297" s="67" t="s">
        <v>331</v>
      </c>
      <c r="D297" s="66" t="s">
        <v>14</v>
      </c>
      <c r="E297" s="66">
        <v>1</v>
      </c>
      <c r="F297" s="151"/>
      <c r="G297" s="149"/>
    </row>
    <row r="298" spans="1:7" ht="16.5">
      <c r="A298" s="62">
        <v>33</v>
      </c>
      <c r="B298" s="63" t="s">
        <v>329</v>
      </c>
      <c r="C298" s="67" t="s">
        <v>332</v>
      </c>
      <c r="D298" s="66" t="s">
        <v>14</v>
      </c>
      <c r="E298" s="66">
        <v>3</v>
      </c>
      <c r="F298" s="151"/>
      <c r="G298" s="149"/>
    </row>
    <row r="299" spans="1:7" ht="16.5">
      <c r="A299" s="62">
        <v>34</v>
      </c>
      <c r="B299" s="63" t="s">
        <v>329</v>
      </c>
      <c r="C299" s="67" t="s">
        <v>333</v>
      </c>
      <c r="D299" s="66" t="s">
        <v>14</v>
      </c>
      <c r="E299" s="66">
        <v>10</v>
      </c>
      <c r="F299" s="151"/>
      <c r="G299" s="149"/>
    </row>
    <row r="300" spans="1:7" ht="16.5">
      <c r="A300" s="62">
        <v>35</v>
      </c>
      <c r="B300" s="63" t="s">
        <v>329</v>
      </c>
      <c r="C300" s="67" t="s">
        <v>334</v>
      </c>
      <c r="D300" s="66" t="s">
        <v>14</v>
      </c>
      <c r="E300" s="66">
        <v>2</v>
      </c>
      <c r="F300" s="151"/>
      <c r="G300" s="149"/>
    </row>
    <row r="301" spans="1:7" ht="16.5">
      <c r="A301" s="62">
        <v>36</v>
      </c>
      <c r="B301" s="63" t="s">
        <v>329</v>
      </c>
      <c r="C301" s="67" t="s">
        <v>335</v>
      </c>
      <c r="D301" s="66" t="s">
        <v>14</v>
      </c>
      <c r="E301" s="66">
        <v>2</v>
      </c>
      <c r="F301" s="151"/>
      <c r="G301" s="149"/>
    </row>
    <row r="302" spans="1:7" ht="16.5">
      <c r="A302" s="62">
        <v>37</v>
      </c>
      <c r="B302" s="63" t="s">
        <v>336</v>
      </c>
      <c r="C302" s="67" t="s">
        <v>337</v>
      </c>
      <c r="D302" s="66" t="s">
        <v>14</v>
      </c>
      <c r="E302" s="66">
        <v>2</v>
      </c>
      <c r="F302" s="151"/>
      <c r="G302" s="149"/>
    </row>
    <row r="303" spans="1:7" ht="16.5">
      <c r="A303" s="62">
        <v>38</v>
      </c>
      <c r="B303" s="63"/>
      <c r="C303" s="67" t="s">
        <v>338</v>
      </c>
      <c r="D303" s="66" t="s">
        <v>14</v>
      </c>
      <c r="E303" s="2">
        <v>6</v>
      </c>
      <c r="F303" s="151"/>
      <c r="G303" s="149"/>
    </row>
    <row r="304" spans="1:7" ht="16.5">
      <c r="A304" s="62">
        <v>39</v>
      </c>
      <c r="B304" s="63"/>
      <c r="C304" s="67" t="s">
        <v>339</v>
      </c>
      <c r="D304" s="66" t="s">
        <v>15</v>
      </c>
      <c r="E304" s="66">
        <v>22</v>
      </c>
      <c r="F304" s="151"/>
      <c r="G304" s="149"/>
    </row>
    <row r="305" spans="1:7" ht="16.5">
      <c r="A305" s="62">
        <v>40</v>
      </c>
      <c r="B305" s="63"/>
      <c r="C305" s="64" t="s">
        <v>31</v>
      </c>
      <c r="D305" s="68" t="s">
        <v>26</v>
      </c>
      <c r="E305" s="144">
        <v>1</v>
      </c>
      <c r="F305" s="151"/>
      <c r="G305" s="149"/>
    </row>
    <row r="306" spans="1:7" ht="32.25">
      <c r="A306" s="118"/>
      <c r="B306" s="119"/>
      <c r="C306" s="69" t="s">
        <v>340</v>
      </c>
      <c r="D306" s="120"/>
      <c r="E306" s="121"/>
      <c r="F306" s="151"/>
      <c r="G306" s="149"/>
    </row>
    <row r="307" spans="1:7" ht="16.5">
      <c r="A307" s="70">
        <v>1</v>
      </c>
      <c r="B307" s="71" t="s">
        <v>341</v>
      </c>
      <c r="C307" s="64" t="s">
        <v>342</v>
      </c>
      <c r="D307" s="68" t="s">
        <v>14</v>
      </c>
      <c r="E307" s="68">
        <v>1</v>
      </c>
      <c r="F307" s="151"/>
      <c r="G307" s="149"/>
    </row>
    <row r="308" spans="1:7" ht="16.5">
      <c r="A308" s="70">
        <v>2</v>
      </c>
      <c r="B308" s="71" t="s">
        <v>343</v>
      </c>
      <c r="C308" s="64" t="s">
        <v>344</v>
      </c>
      <c r="D308" s="68" t="s">
        <v>14</v>
      </c>
      <c r="E308" s="68">
        <v>1</v>
      </c>
      <c r="F308" s="151"/>
      <c r="G308" s="149"/>
    </row>
    <row r="309" spans="1:7" ht="16.5">
      <c r="A309" s="70">
        <v>3</v>
      </c>
      <c r="B309" s="71" t="s">
        <v>268</v>
      </c>
      <c r="C309" s="64" t="s">
        <v>345</v>
      </c>
      <c r="D309" s="68" t="s">
        <v>14</v>
      </c>
      <c r="E309" s="145">
        <v>1</v>
      </c>
      <c r="F309" s="151"/>
      <c r="G309" s="149"/>
    </row>
    <row r="310" spans="1:7" ht="16.5">
      <c r="A310" s="70">
        <v>4</v>
      </c>
      <c r="B310" s="71" t="s">
        <v>268</v>
      </c>
      <c r="C310" s="64" t="s">
        <v>346</v>
      </c>
      <c r="D310" s="68" t="s">
        <v>14</v>
      </c>
      <c r="E310" s="145">
        <v>2</v>
      </c>
      <c r="F310" s="151"/>
      <c r="G310" s="149"/>
    </row>
    <row r="311" spans="1:7" ht="16.5">
      <c r="A311" s="70">
        <v>5</v>
      </c>
      <c r="B311" s="71" t="s">
        <v>268</v>
      </c>
      <c r="C311" s="64" t="s">
        <v>347</v>
      </c>
      <c r="D311" s="68" t="s">
        <v>14</v>
      </c>
      <c r="E311" s="145">
        <v>3</v>
      </c>
      <c r="F311" s="151"/>
      <c r="G311" s="149"/>
    </row>
    <row r="312" spans="1:7" ht="16.5">
      <c r="A312" s="70">
        <v>6</v>
      </c>
      <c r="B312" s="71" t="s">
        <v>348</v>
      </c>
      <c r="C312" s="64" t="s">
        <v>349</v>
      </c>
      <c r="D312" s="68" t="s">
        <v>14</v>
      </c>
      <c r="E312" s="145">
        <v>1</v>
      </c>
      <c r="F312" s="151"/>
      <c r="G312" s="149"/>
    </row>
    <row r="313" spans="1:7" ht="16.5">
      <c r="A313" s="70">
        <v>7</v>
      </c>
      <c r="B313" s="71" t="s">
        <v>350</v>
      </c>
      <c r="C313" s="64" t="s">
        <v>351</v>
      </c>
      <c r="D313" s="68" t="s">
        <v>14</v>
      </c>
      <c r="E313" s="145">
        <v>4</v>
      </c>
      <c r="F313" s="151"/>
      <c r="G313" s="149"/>
    </row>
    <row r="314" spans="1:7" ht="16.5">
      <c r="A314" s="70">
        <v>8</v>
      </c>
      <c r="B314" s="71" t="s">
        <v>350</v>
      </c>
      <c r="C314" s="64" t="s">
        <v>352</v>
      </c>
      <c r="D314" s="68" t="s">
        <v>14</v>
      </c>
      <c r="E314" s="145">
        <v>2</v>
      </c>
      <c r="F314" s="151"/>
      <c r="G314" s="149"/>
    </row>
    <row r="315" spans="1:7" ht="16.5">
      <c r="A315" s="70">
        <v>9</v>
      </c>
      <c r="B315" s="71" t="s">
        <v>350</v>
      </c>
      <c r="C315" s="64" t="s">
        <v>29</v>
      </c>
      <c r="D315" s="68" t="s">
        <v>14</v>
      </c>
      <c r="E315" s="145">
        <v>2</v>
      </c>
      <c r="F315" s="151"/>
      <c r="G315" s="149"/>
    </row>
    <row r="316" spans="1:7" ht="16.5">
      <c r="A316" s="70">
        <v>10</v>
      </c>
      <c r="B316" s="71" t="s">
        <v>268</v>
      </c>
      <c r="C316" s="64" t="s">
        <v>353</v>
      </c>
      <c r="D316" s="68" t="s">
        <v>14</v>
      </c>
      <c r="E316" s="145">
        <v>1</v>
      </c>
      <c r="F316" s="151"/>
      <c r="G316" s="149"/>
    </row>
    <row r="317" spans="1:7" ht="16.5">
      <c r="A317" s="70">
        <v>11</v>
      </c>
      <c r="B317" s="71" t="s">
        <v>268</v>
      </c>
      <c r="C317" s="64" t="s">
        <v>354</v>
      </c>
      <c r="D317" s="68" t="s">
        <v>14</v>
      </c>
      <c r="E317" s="145">
        <v>1</v>
      </c>
      <c r="F317" s="151"/>
      <c r="G317" s="149"/>
    </row>
    <row r="318" spans="1:7" ht="16.5">
      <c r="A318" s="70">
        <v>12</v>
      </c>
      <c r="B318" s="71" t="s">
        <v>350</v>
      </c>
      <c r="C318" s="64" t="s">
        <v>355</v>
      </c>
      <c r="D318" s="66" t="s">
        <v>30</v>
      </c>
      <c r="E318" s="145">
        <v>32</v>
      </c>
      <c r="F318" s="151"/>
      <c r="G318" s="149"/>
    </row>
    <row r="319" spans="1:7" ht="16.5">
      <c r="A319" s="70">
        <v>13</v>
      </c>
      <c r="B319" s="71"/>
      <c r="C319" s="64" t="s">
        <v>356</v>
      </c>
      <c r="D319" s="68" t="s">
        <v>30</v>
      </c>
      <c r="E319" s="145">
        <v>16</v>
      </c>
      <c r="F319" s="151"/>
      <c r="G319" s="149"/>
    </row>
    <row r="320" spans="1:7" ht="16.5">
      <c r="A320" s="70">
        <v>14</v>
      </c>
      <c r="B320" s="71" t="s">
        <v>268</v>
      </c>
      <c r="C320" s="64" t="s">
        <v>28</v>
      </c>
      <c r="D320" s="68" t="s">
        <v>26</v>
      </c>
      <c r="E320" s="144">
        <v>1</v>
      </c>
      <c r="F320" s="151"/>
      <c r="G320" s="149"/>
    </row>
    <row r="321" spans="1:7" ht="16.5">
      <c r="A321" s="70">
        <v>15</v>
      </c>
      <c r="B321" s="71"/>
      <c r="C321" s="64" t="s">
        <v>31</v>
      </c>
      <c r="D321" s="68" t="s">
        <v>26</v>
      </c>
      <c r="E321" s="144">
        <v>1</v>
      </c>
      <c r="F321" s="151"/>
      <c r="G321" s="149"/>
    </row>
    <row r="322" spans="1:7" ht="16.5">
      <c r="A322" s="118"/>
      <c r="B322" s="119"/>
      <c r="C322" s="122" t="s">
        <v>357</v>
      </c>
      <c r="D322" s="120"/>
      <c r="E322" s="121"/>
      <c r="F322" s="151"/>
      <c r="G322" s="149"/>
    </row>
    <row r="323" spans="1:7" ht="53.25">
      <c r="A323" s="62">
        <v>1</v>
      </c>
      <c r="B323" s="63" t="s">
        <v>358</v>
      </c>
      <c r="C323" s="64" t="s">
        <v>359</v>
      </c>
      <c r="D323" s="66" t="s">
        <v>26</v>
      </c>
      <c r="E323" s="66">
        <v>1</v>
      </c>
      <c r="F323" s="151"/>
      <c r="G323" s="149"/>
    </row>
    <row r="324" spans="1:7" ht="16.5">
      <c r="A324" s="62">
        <v>2</v>
      </c>
      <c r="B324" s="63" t="s">
        <v>264</v>
      </c>
      <c r="C324" s="67" t="s">
        <v>360</v>
      </c>
      <c r="D324" s="66" t="s">
        <v>25</v>
      </c>
      <c r="E324" s="66">
        <v>1</v>
      </c>
      <c r="F324" s="151"/>
      <c r="G324" s="149"/>
    </row>
    <row r="325" spans="1:7" ht="16.5">
      <c r="A325" s="70">
        <v>3</v>
      </c>
      <c r="B325" s="71" t="s">
        <v>348</v>
      </c>
      <c r="C325" s="67" t="s">
        <v>361</v>
      </c>
      <c r="D325" s="66" t="s">
        <v>25</v>
      </c>
      <c r="E325" s="66">
        <v>1</v>
      </c>
      <c r="F325" s="151"/>
      <c r="G325" s="149"/>
    </row>
    <row r="326" spans="1:7" ht="16.5">
      <c r="A326" s="70">
        <v>3</v>
      </c>
      <c r="B326" s="71"/>
      <c r="C326" s="67" t="s">
        <v>362</v>
      </c>
      <c r="D326" s="66" t="s">
        <v>25</v>
      </c>
      <c r="E326" s="66">
        <v>1</v>
      </c>
      <c r="F326" s="151"/>
      <c r="G326" s="149"/>
    </row>
    <row r="327" spans="1:7" ht="16.5">
      <c r="A327" s="62">
        <v>4</v>
      </c>
      <c r="B327" s="63" t="s">
        <v>300</v>
      </c>
      <c r="C327" s="67" t="s">
        <v>363</v>
      </c>
      <c r="D327" s="66" t="s">
        <v>25</v>
      </c>
      <c r="E327" s="66">
        <v>6</v>
      </c>
      <c r="F327" s="151"/>
      <c r="G327" s="149"/>
    </row>
    <row r="328" spans="1:7" ht="16.5">
      <c r="A328" s="62">
        <v>5</v>
      </c>
      <c r="B328" s="63" t="s">
        <v>300</v>
      </c>
      <c r="C328" s="67" t="s">
        <v>301</v>
      </c>
      <c r="D328" s="68" t="s">
        <v>14</v>
      </c>
      <c r="E328" s="66">
        <v>12</v>
      </c>
      <c r="F328" s="151"/>
      <c r="G328" s="149"/>
    </row>
    <row r="329" spans="1:7" ht="16.5">
      <c r="A329" s="70">
        <v>6</v>
      </c>
      <c r="B329" s="63" t="s">
        <v>308</v>
      </c>
      <c r="C329" s="67" t="s">
        <v>364</v>
      </c>
      <c r="D329" s="68" t="s">
        <v>14</v>
      </c>
      <c r="E329" s="66">
        <v>3</v>
      </c>
      <c r="F329" s="151"/>
      <c r="G329" s="149"/>
    </row>
    <row r="330" spans="1:7" ht="16.5">
      <c r="A330" s="62">
        <v>7</v>
      </c>
      <c r="B330" s="63" t="s">
        <v>308</v>
      </c>
      <c r="C330" s="67" t="s">
        <v>309</v>
      </c>
      <c r="D330" s="68" t="s">
        <v>14</v>
      </c>
      <c r="E330" s="66">
        <v>1</v>
      </c>
      <c r="F330" s="151"/>
      <c r="G330" s="149"/>
    </row>
    <row r="331" spans="1:7" ht="16.5">
      <c r="A331" s="62">
        <v>8</v>
      </c>
      <c r="B331" s="63" t="s">
        <v>308</v>
      </c>
      <c r="C331" s="67" t="s">
        <v>365</v>
      </c>
      <c r="D331" s="68" t="s">
        <v>14</v>
      </c>
      <c r="E331" s="66">
        <v>2</v>
      </c>
      <c r="F331" s="151"/>
      <c r="G331" s="149"/>
    </row>
    <row r="332" spans="1:7" ht="16.5">
      <c r="A332" s="70">
        <v>9</v>
      </c>
      <c r="B332" s="63" t="s">
        <v>308</v>
      </c>
      <c r="C332" s="67" t="s">
        <v>366</v>
      </c>
      <c r="D332" s="68" t="s">
        <v>14</v>
      </c>
      <c r="E332" s="66">
        <v>3</v>
      </c>
      <c r="F332" s="151"/>
      <c r="G332" s="149"/>
    </row>
    <row r="333" spans="1:7" ht="16.5">
      <c r="A333" s="62">
        <v>10</v>
      </c>
      <c r="B333" s="63" t="s">
        <v>308</v>
      </c>
      <c r="C333" s="67" t="s">
        <v>367</v>
      </c>
      <c r="D333" s="68" t="s">
        <v>14</v>
      </c>
      <c r="E333" s="66">
        <v>1</v>
      </c>
      <c r="F333" s="151"/>
      <c r="G333" s="149"/>
    </row>
    <row r="334" spans="1:7" ht="16.5">
      <c r="A334" s="62">
        <v>11</v>
      </c>
      <c r="B334" s="63" t="s">
        <v>297</v>
      </c>
      <c r="C334" s="67" t="s">
        <v>368</v>
      </c>
      <c r="D334" s="68" t="s">
        <v>14</v>
      </c>
      <c r="E334" s="66">
        <v>3</v>
      </c>
      <c r="F334" s="151"/>
      <c r="G334" s="149"/>
    </row>
    <row r="335" spans="1:7" ht="16.5">
      <c r="A335" s="70">
        <v>12</v>
      </c>
      <c r="B335" s="63" t="s">
        <v>329</v>
      </c>
      <c r="C335" s="67" t="s">
        <v>369</v>
      </c>
      <c r="D335" s="68" t="s">
        <v>14</v>
      </c>
      <c r="E335" s="66">
        <v>2</v>
      </c>
      <c r="F335" s="151"/>
      <c r="G335" s="149"/>
    </row>
    <row r="336" spans="1:7" ht="16.5">
      <c r="A336" s="62">
        <v>13</v>
      </c>
      <c r="B336" s="63"/>
      <c r="C336" s="64" t="s">
        <v>27</v>
      </c>
      <c r="D336" s="68" t="s">
        <v>26</v>
      </c>
      <c r="E336" s="144">
        <v>1</v>
      </c>
      <c r="F336" s="151"/>
      <c r="G336" s="149"/>
    </row>
    <row r="337" spans="1:7" ht="16.5">
      <c r="A337" s="118"/>
      <c r="B337" s="119"/>
      <c r="C337" s="122" t="s">
        <v>370</v>
      </c>
      <c r="D337" s="120"/>
      <c r="E337" s="121"/>
      <c r="F337" s="151"/>
      <c r="G337" s="149"/>
    </row>
    <row r="338" spans="1:7" ht="47.25">
      <c r="A338" s="62">
        <v>1</v>
      </c>
      <c r="B338" s="63" t="s">
        <v>358</v>
      </c>
      <c r="C338" s="64" t="s">
        <v>371</v>
      </c>
      <c r="D338" s="66" t="s">
        <v>26</v>
      </c>
      <c r="E338" s="66">
        <v>1</v>
      </c>
      <c r="F338" s="151"/>
      <c r="G338" s="149"/>
    </row>
    <row r="339" spans="1:7" ht="16.5">
      <c r="A339" s="70">
        <v>2</v>
      </c>
      <c r="B339" s="71" t="s">
        <v>348</v>
      </c>
      <c r="C339" s="67" t="s">
        <v>361</v>
      </c>
      <c r="D339" s="66" t="s">
        <v>14</v>
      </c>
      <c r="E339" s="66">
        <v>1</v>
      </c>
      <c r="F339" s="151"/>
      <c r="G339" s="149"/>
    </row>
    <row r="340" spans="1:7" ht="16.5">
      <c r="A340" s="70">
        <v>3</v>
      </c>
      <c r="B340" s="71"/>
      <c r="C340" s="67" t="s">
        <v>372</v>
      </c>
      <c r="D340" s="66" t="s">
        <v>14</v>
      </c>
      <c r="E340" s="66">
        <v>1</v>
      </c>
      <c r="F340" s="151"/>
      <c r="G340" s="149"/>
    </row>
    <row r="341" spans="1:7" ht="16.5">
      <c r="A341" s="62">
        <v>4</v>
      </c>
      <c r="B341" s="63" t="s">
        <v>300</v>
      </c>
      <c r="C341" s="67" t="s">
        <v>363</v>
      </c>
      <c r="D341" s="66" t="s">
        <v>25</v>
      </c>
      <c r="E341" s="66">
        <v>25</v>
      </c>
      <c r="F341" s="151"/>
      <c r="G341" s="149"/>
    </row>
    <row r="342" spans="1:7" ht="16.5">
      <c r="A342" s="62">
        <v>5</v>
      </c>
      <c r="B342" s="63" t="s">
        <v>300</v>
      </c>
      <c r="C342" s="67" t="s">
        <v>301</v>
      </c>
      <c r="D342" s="66" t="s">
        <v>25</v>
      </c>
      <c r="E342" s="66">
        <v>4</v>
      </c>
      <c r="F342" s="151"/>
      <c r="G342" s="149"/>
    </row>
    <row r="343" spans="1:7" ht="16.5">
      <c r="A343" s="70">
        <v>6</v>
      </c>
      <c r="B343" s="63" t="s">
        <v>308</v>
      </c>
      <c r="C343" s="67" t="s">
        <v>364</v>
      </c>
      <c r="D343" s="66" t="s">
        <v>14</v>
      </c>
      <c r="E343" s="66">
        <v>7</v>
      </c>
      <c r="F343" s="151"/>
      <c r="G343" s="149"/>
    </row>
    <row r="344" spans="1:7" ht="16.5">
      <c r="A344" s="70">
        <v>7</v>
      </c>
      <c r="B344" s="63" t="s">
        <v>308</v>
      </c>
      <c r="C344" s="67" t="s">
        <v>33</v>
      </c>
      <c r="D344" s="68" t="s">
        <v>14</v>
      </c>
      <c r="E344" s="66">
        <v>4</v>
      </c>
      <c r="F344" s="151"/>
      <c r="G344" s="149"/>
    </row>
    <row r="345" spans="1:7" ht="16.5">
      <c r="A345" s="62">
        <v>8</v>
      </c>
      <c r="B345" s="63" t="s">
        <v>308</v>
      </c>
      <c r="C345" s="67" t="s">
        <v>365</v>
      </c>
      <c r="D345" s="68" t="s">
        <v>14</v>
      </c>
      <c r="E345" s="66">
        <v>1</v>
      </c>
      <c r="F345" s="151"/>
      <c r="G345" s="149"/>
    </row>
    <row r="346" spans="1:7" ht="16.5">
      <c r="A346" s="62">
        <v>9</v>
      </c>
      <c r="B346" s="63" t="s">
        <v>308</v>
      </c>
      <c r="C346" s="67" t="s">
        <v>367</v>
      </c>
      <c r="D346" s="68" t="s">
        <v>14</v>
      </c>
      <c r="E346" s="66">
        <v>1</v>
      </c>
      <c r="F346" s="151"/>
      <c r="G346" s="149"/>
    </row>
    <row r="347" spans="1:7" ht="16.5">
      <c r="A347" s="70">
        <v>10</v>
      </c>
      <c r="B347" s="63" t="s">
        <v>297</v>
      </c>
      <c r="C347" s="67" t="s">
        <v>373</v>
      </c>
      <c r="D347" s="68" t="s">
        <v>14</v>
      </c>
      <c r="E347" s="66">
        <v>6</v>
      </c>
      <c r="F347" s="151"/>
      <c r="G347" s="149"/>
    </row>
    <row r="348" spans="1:7" ht="16.5">
      <c r="A348" s="70">
        <v>14</v>
      </c>
      <c r="B348" s="63" t="s">
        <v>329</v>
      </c>
      <c r="C348" s="67" t="s">
        <v>369</v>
      </c>
      <c r="D348" s="68" t="s">
        <v>14</v>
      </c>
      <c r="E348" s="66">
        <v>4</v>
      </c>
      <c r="F348" s="151"/>
      <c r="G348" s="149"/>
    </row>
    <row r="349" spans="1:7" ht="16.5">
      <c r="A349" s="70">
        <v>15</v>
      </c>
      <c r="B349" s="71"/>
      <c r="C349" s="64" t="s">
        <v>27</v>
      </c>
      <c r="D349" s="68" t="s">
        <v>26</v>
      </c>
      <c r="E349" s="144">
        <v>1</v>
      </c>
      <c r="F349" s="151"/>
      <c r="G349" s="149"/>
    </row>
    <row r="350" spans="1:7" ht="16.5">
      <c r="A350" s="118"/>
      <c r="B350" s="119"/>
      <c r="C350" s="122" t="s">
        <v>374</v>
      </c>
      <c r="D350" s="120"/>
      <c r="E350" s="121"/>
      <c r="F350" s="151"/>
      <c r="G350" s="149"/>
    </row>
    <row r="351" spans="1:7" ht="53.25">
      <c r="A351" s="62">
        <v>1</v>
      </c>
      <c r="B351" s="63" t="s">
        <v>358</v>
      </c>
      <c r="C351" s="64" t="s">
        <v>375</v>
      </c>
      <c r="D351" s="66" t="s">
        <v>26</v>
      </c>
      <c r="E351" s="66">
        <v>1</v>
      </c>
      <c r="F351" s="151"/>
      <c r="G351" s="149"/>
    </row>
    <row r="352" spans="1:7" ht="16.5">
      <c r="A352" s="70">
        <v>2</v>
      </c>
      <c r="B352" s="71"/>
      <c r="C352" s="67" t="s">
        <v>376</v>
      </c>
      <c r="D352" s="66" t="s">
        <v>14</v>
      </c>
      <c r="E352" s="66">
        <v>1</v>
      </c>
      <c r="F352" s="151"/>
      <c r="G352" s="149"/>
    </row>
    <row r="353" spans="1:7" ht="16.5">
      <c r="A353" s="62">
        <v>3</v>
      </c>
      <c r="B353" s="63" t="s">
        <v>300</v>
      </c>
      <c r="C353" s="67" t="s">
        <v>377</v>
      </c>
      <c r="D353" s="66" t="s">
        <v>25</v>
      </c>
      <c r="E353" s="66">
        <v>11</v>
      </c>
      <c r="F353" s="151"/>
      <c r="G353" s="149"/>
    </row>
    <row r="354" spans="1:7" ht="16.5">
      <c r="A354" s="62">
        <v>4</v>
      </c>
      <c r="B354" s="63" t="s">
        <v>300</v>
      </c>
      <c r="C354" s="67" t="s">
        <v>378</v>
      </c>
      <c r="D354" s="66" t="s">
        <v>25</v>
      </c>
      <c r="E354" s="66">
        <v>3</v>
      </c>
      <c r="F354" s="151"/>
      <c r="G354" s="149"/>
    </row>
    <row r="355" spans="1:7" ht="16.5">
      <c r="A355" s="70">
        <v>5</v>
      </c>
      <c r="B355" s="63" t="s">
        <v>300</v>
      </c>
      <c r="C355" s="67" t="s">
        <v>363</v>
      </c>
      <c r="D355" s="66" t="s">
        <v>25</v>
      </c>
      <c r="E355" s="66">
        <v>5</v>
      </c>
      <c r="F355" s="151"/>
      <c r="G355" s="149"/>
    </row>
    <row r="356" spans="1:7" ht="16.5">
      <c r="A356" s="62">
        <v>6</v>
      </c>
      <c r="B356" s="63" t="s">
        <v>300</v>
      </c>
      <c r="C356" s="67" t="s">
        <v>301</v>
      </c>
      <c r="D356" s="68" t="s">
        <v>25</v>
      </c>
      <c r="E356" s="66">
        <v>5</v>
      </c>
      <c r="F356" s="151"/>
      <c r="G356" s="149"/>
    </row>
    <row r="357" spans="1:7" ht="16.5">
      <c r="A357" s="62">
        <v>7</v>
      </c>
      <c r="B357" s="63" t="s">
        <v>308</v>
      </c>
      <c r="C357" s="67" t="s">
        <v>379</v>
      </c>
      <c r="D357" s="68" t="s">
        <v>14</v>
      </c>
      <c r="E357" s="66">
        <v>11</v>
      </c>
      <c r="F357" s="151"/>
      <c r="G357" s="149"/>
    </row>
    <row r="358" spans="1:7" ht="16.5">
      <c r="A358" s="70">
        <v>8</v>
      </c>
      <c r="B358" s="63" t="s">
        <v>308</v>
      </c>
      <c r="C358" s="67" t="s">
        <v>380</v>
      </c>
      <c r="D358" s="68" t="s">
        <v>14</v>
      </c>
      <c r="E358" s="66">
        <v>1</v>
      </c>
      <c r="F358" s="151"/>
      <c r="G358" s="149"/>
    </row>
    <row r="359" spans="1:7" ht="16.5">
      <c r="A359" s="62">
        <v>9</v>
      </c>
      <c r="B359" s="63" t="s">
        <v>308</v>
      </c>
      <c r="C359" s="67" t="s">
        <v>381</v>
      </c>
      <c r="D359" s="68" t="s">
        <v>14</v>
      </c>
      <c r="E359" s="66">
        <v>3</v>
      </c>
      <c r="F359" s="151"/>
      <c r="G359" s="149"/>
    </row>
    <row r="360" spans="1:7" ht="16.5">
      <c r="A360" s="62">
        <v>10</v>
      </c>
      <c r="B360" s="63" t="s">
        <v>308</v>
      </c>
      <c r="C360" s="67" t="s">
        <v>34</v>
      </c>
      <c r="D360" s="68" t="s">
        <v>14</v>
      </c>
      <c r="E360" s="66">
        <v>1</v>
      </c>
      <c r="F360" s="151"/>
      <c r="G360" s="149"/>
    </row>
    <row r="361" spans="1:7" ht="16.5">
      <c r="A361" s="70">
        <v>11</v>
      </c>
      <c r="B361" s="63" t="s">
        <v>308</v>
      </c>
      <c r="C361" s="67" t="s">
        <v>365</v>
      </c>
      <c r="D361" s="68" t="s">
        <v>14</v>
      </c>
      <c r="E361" s="66">
        <v>1</v>
      </c>
      <c r="F361" s="151"/>
      <c r="G361" s="149"/>
    </row>
    <row r="362" spans="1:7" ht="16.5">
      <c r="A362" s="62">
        <v>12</v>
      </c>
      <c r="B362" s="63" t="s">
        <v>308</v>
      </c>
      <c r="C362" s="67" t="s">
        <v>382</v>
      </c>
      <c r="D362" s="68" t="s">
        <v>14</v>
      </c>
      <c r="E362" s="66">
        <v>1</v>
      </c>
      <c r="F362" s="151"/>
      <c r="G362" s="149"/>
    </row>
    <row r="363" spans="1:7" ht="16.5">
      <c r="A363" s="62">
        <v>13</v>
      </c>
      <c r="B363" s="63" t="s">
        <v>308</v>
      </c>
      <c r="C363" s="67" t="s">
        <v>383</v>
      </c>
      <c r="D363" s="68" t="s">
        <v>14</v>
      </c>
      <c r="E363" s="66">
        <v>1</v>
      </c>
      <c r="F363" s="151"/>
      <c r="G363" s="149"/>
    </row>
    <row r="364" spans="1:7" ht="16.5">
      <c r="A364" s="70">
        <v>14</v>
      </c>
      <c r="B364" s="63" t="s">
        <v>308</v>
      </c>
      <c r="C364" s="67" t="s">
        <v>384</v>
      </c>
      <c r="D364" s="68" t="s">
        <v>14</v>
      </c>
      <c r="E364" s="66">
        <v>1</v>
      </c>
      <c r="F364" s="151"/>
      <c r="G364" s="149"/>
    </row>
    <row r="365" spans="1:7" ht="16.5">
      <c r="A365" s="62">
        <v>15</v>
      </c>
      <c r="B365" s="63" t="s">
        <v>308</v>
      </c>
      <c r="C365" s="67" t="s">
        <v>385</v>
      </c>
      <c r="D365" s="68" t="s">
        <v>14</v>
      </c>
      <c r="E365" s="66">
        <v>1</v>
      </c>
      <c r="F365" s="151"/>
      <c r="G365" s="149"/>
    </row>
    <row r="366" spans="1:7" ht="16.5">
      <c r="A366" s="62">
        <v>16</v>
      </c>
      <c r="B366" s="63" t="s">
        <v>308</v>
      </c>
      <c r="C366" s="67" t="s">
        <v>386</v>
      </c>
      <c r="D366" s="68" t="s">
        <v>14</v>
      </c>
      <c r="E366" s="66">
        <v>1</v>
      </c>
      <c r="F366" s="151"/>
      <c r="G366" s="149"/>
    </row>
    <row r="367" spans="1:7" ht="16.5">
      <c r="A367" s="70">
        <v>17</v>
      </c>
      <c r="B367" s="63" t="s">
        <v>308</v>
      </c>
      <c r="C367" s="67" t="s">
        <v>367</v>
      </c>
      <c r="D367" s="68" t="s">
        <v>14</v>
      </c>
      <c r="E367" s="66">
        <v>1</v>
      </c>
      <c r="F367" s="151"/>
      <c r="G367" s="149"/>
    </row>
    <row r="368" spans="1:7" ht="16.5">
      <c r="A368" s="62">
        <v>18</v>
      </c>
      <c r="B368" s="63" t="s">
        <v>297</v>
      </c>
      <c r="C368" s="67" t="s">
        <v>387</v>
      </c>
      <c r="D368" s="68" t="s">
        <v>14</v>
      </c>
      <c r="E368" s="66">
        <v>8</v>
      </c>
      <c r="F368" s="151"/>
      <c r="G368" s="149"/>
    </row>
    <row r="369" spans="1:7" ht="16.5">
      <c r="A369" s="62">
        <v>19</v>
      </c>
      <c r="B369" s="63" t="s">
        <v>329</v>
      </c>
      <c r="C369" s="67" t="s">
        <v>388</v>
      </c>
      <c r="D369" s="68" t="s">
        <v>14</v>
      </c>
      <c r="E369" s="66">
        <v>5</v>
      </c>
      <c r="F369" s="151"/>
      <c r="G369" s="149"/>
    </row>
    <row r="370" spans="1:7" ht="16.5">
      <c r="A370" s="62">
        <v>20</v>
      </c>
      <c r="B370" s="63"/>
      <c r="C370" s="67" t="s">
        <v>389</v>
      </c>
      <c r="D370" s="68" t="s">
        <v>14</v>
      </c>
      <c r="E370" s="66">
        <v>1</v>
      </c>
      <c r="F370" s="151"/>
      <c r="G370" s="149"/>
    </row>
    <row r="371" spans="1:7" ht="16.5">
      <c r="A371" s="70">
        <v>21</v>
      </c>
      <c r="B371" s="71"/>
      <c r="C371" s="64" t="s">
        <v>27</v>
      </c>
      <c r="D371" s="68" t="s">
        <v>26</v>
      </c>
      <c r="E371" s="144">
        <v>1</v>
      </c>
      <c r="F371" s="151"/>
      <c r="G371" s="149"/>
    </row>
    <row r="372" spans="1:7" ht="16.5">
      <c r="A372" s="118"/>
      <c r="B372" s="119"/>
      <c r="C372" s="122" t="s">
        <v>390</v>
      </c>
      <c r="D372" s="120"/>
      <c r="E372" s="121"/>
      <c r="F372" s="151"/>
      <c r="G372" s="149"/>
    </row>
    <row r="373" spans="1:7" ht="53.25">
      <c r="A373" s="62">
        <v>1</v>
      </c>
      <c r="B373" s="63" t="s">
        <v>358</v>
      </c>
      <c r="C373" s="64" t="s">
        <v>375</v>
      </c>
      <c r="D373" s="66" t="s">
        <v>26</v>
      </c>
      <c r="E373" s="66">
        <v>1</v>
      </c>
      <c r="F373" s="151"/>
      <c r="G373" s="149"/>
    </row>
    <row r="374" spans="1:7" ht="16.5">
      <c r="A374" s="70">
        <v>2</v>
      </c>
      <c r="B374" s="71"/>
      <c r="C374" s="67" t="s">
        <v>376</v>
      </c>
      <c r="D374" s="66" t="s">
        <v>14</v>
      </c>
      <c r="E374" s="66">
        <v>1</v>
      </c>
      <c r="F374" s="151"/>
      <c r="G374" s="149"/>
    </row>
    <row r="375" spans="1:7" ht="16.5">
      <c r="A375" s="62">
        <v>3</v>
      </c>
      <c r="B375" s="63" t="s">
        <v>300</v>
      </c>
      <c r="C375" s="67" t="s">
        <v>377</v>
      </c>
      <c r="D375" s="66" t="s">
        <v>25</v>
      </c>
      <c r="E375" s="66">
        <v>16</v>
      </c>
      <c r="F375" s="151"/>
      <c r="G375" s="149"/>
    </row>
    <row r="376" spans="1:7" ht="16.5">
      <c r="A376" s="62">
        <v>4</v>
      </c>
      <c r="B376" s="63" t="s">
        <v>300</v>
      </c>
      <c r="C376" s="67" t="s">
        <v>378</v>
      </c>
      <c r="D376" s="66" t="s">
        <v>25</v>
      </c>
      <c r="E376" s="66">
        <v>3</v>
      </c>
      <c r="F376" s="151"/>
      <c r="G376" s="149"/>
    </row>
    <row r="377" spans="1:7" ht="16.5">
      <c r="A377" s="70">
        <v>5</v>
      </c>
      <c r="B377" s="63" t="s">
        <v>300</v>
      </c>
      <c r="C377" s="67" t="s">
        <v>363</v>
      </c>
      <c r="D377" s="66" t="s">
        <v>25</v>
      </c>
      <c r="E377" s="66">
        <v>5</v>
      </c>
      <c r="F377" s="151"/>
      <c r="G377" s="149"/>
    </row>
    <row r="378" spans="1:7" ht="16.5">
      <c r="A378" s="62">
        <v>6</v>
      </c>
      <c r="B378" s="63" t="s">
        <v>300</v>
      </c>
      <c r="C378" s="67" t="s">
        <v>301</v>
      </c>
      <c r="D378" s="68" t="s">
        <v>25</v>
      </c>
      <c r="E378" s="66">
        <v>4</v>
      </c>
      <c r="F378" s="151"/>
      <c r="G378" s="149"/>
    </row>
    <row r="379" spans="1:7" ht="16.5">
      <c r="A379" s="62">
        <v>7</v>
      </c>
      <c r="B379" s="63" t="s">
        <v>308</v>
      </c>
      <c r="C379" s="67" t="s">
        <v>379</v>
      </c>
      <c r="D379" s="68" t="s">
        <v>14</v>
      </c>
      <c r="E379" s="66">
        <v>11</v>
      </c>
      <c r="F379" s="151"/>
      <c r="G379" s="149"/>
    </row>
    <row r="380" spans="1:7" ht="16.5">
      <c r="A380" s="70">
        <v>8</v>
      </c>
      <c r="B380" s="63" t="s">
        <v>308</v>
      </c>
      <c r="C380" s="67" t="s">
        <v>32</v>
      </c>
      <c r="D380" s="68" t="s">
        <v>14</v>
      </c>
      <c r="E380" s="66">
        <v>1</v>
      </c>
      <c r="F380" s="151"/>
      <c r="G380" s="149"/>
    </row>
    <row r="381" spans="1:7" ht="16.5">
      <c r="A381" s="62">
        <v>9</v>
      </c>
      <c r="B381" s="63" t="s">
        <v>308</v>
      </c>
      <c r="C381" s="67" t="s">
        <v>381</v>
      </c>
      <c r="D381" s="68" t="s">
        <v>14</v>
      </c>
      <c r="E381" s="66">
        <v>3</v>
      </c>
      <c r="F381" s="151"/>
      <c r="G381" s="149"/>
    </row>
    <row r="382" spans="1:7" ht="16.5">
      <c r="A382" s="62">
        <v>10</v>
      </c>
      <c r="B382" s="63" t="s">
        <v>308</v>
      </c>
      <c r="C382" s="67" t="s">
        <v>34</v>
      </c>
      <c r="D382" s="68" t="s">
        <v>14</v>
      </c>
      <c r="E382" s="66">
        <v>1</v>
      </c>
      <c r="F382" s="151"/>
      <c r="G382" s="149"/>
    </row>
    <row r="383" spans="1:7" ht="16.5">
      <c r="A383" s="70">
        <v>11</v>
      </c>
      <c r="B383" s="63" t="s">
        <v>308</v>
      </c>
      <c r="C383" s="67" t="s">
        <v>365</v>
      </c>
      <c r="D383" s="68" t="s">
        <v>14</v>
      </c>
      <c r="E383" s="66">
        <v>1</v>
      </c>
      <c r="F383" s="151"/>
      <c r="G383" s="149"/>
    </row>
    <row r="384" spans="1:7" ht="16.5">
      <c r="A384" s="62">
        <v>12</v>
      </c>
      <c r="B384" s="63" t="s">
        <v>308</v>
      </c>
      <c r="C384" s="67" t="s">
        <v>382</v>
      </c>
      <c r="D384" s="68" t="s">
        <v>14</v>
      </c>
      <c r="E384" s="66">
        <v>1</v>
      </c>
      <c r="F384" s="151"/>
      <c r="G384" s="149"/>
    </row>
    <row r="385" spans="1:7" ht="16.5">
      <c r="A385" s="62">
        <v>13</v>
      </c>
      <c r="B385" s="63" t="s">
        <v>308</v>
      </c>
      <c r="C385" s="67" t="s">
        <v>383</v>
      </c>
      <c r="D385" s="68" t="s">
        <v>14</v>
      </c>
      <c r="E385" s="66">
        <v>1</v>
      </c>
      <c r="F385" s="151"/>
      <c r="G385" s="149"/>
    </row>
    <row r="386" spans="1:7" ht="16.5">
      <c r="A386" s="70">
        <v>14</v>
      </c>
      <c r="B386" s="63" t="s">
        <v>308</v>
      </c>
      <c r="C386" s="67" t="s">
        <v>384</v>
      </c>
      <c r="D386" s="68" t="s">
        <v>14</v>
      </c>
      <c r="E386" s="66">
        <v>1</v>
      </c>
      <c r="F386" s="151"/>
      <c r="G386" s="149"/>
    </row>
    <row r="387" spans="1:7" ht="16.5">
      <c r="A387" s="62">
        <v>15</v>
      </c>
      <c r="B387" s="63" t="s">
        <v>308</v>
      </c>
      <c r="C387" s="67" t="s">
        <v>385</v>
      </c>
      <c r="D387" s="68" t="s">
        <v>14</v>
      </c>
      <c r="E387" s="66">
        <v>1</v>
      </c>
      <c r="F387" s="151"/>
      <c r="G387" s="149"/>
    </row>
    <row r="388" spans="1:7" ht="16.5">
      <c r="A388" s="62">
        <v>16</v>
      </c>
      <c r="B388" s="63" t="s">
        <v>308</v>
      </c>
      <c r="C388" s="67" t="s">
        <v>386</v>
      </c>
      <c r="D388" s="68" t="s">
        <v>14</v>
      </c>
      <c r="E388" s="66">
        <v>1</v>
      </c>
      <c r="F388" s="151"/>
      <c r="G388" s="149"/>
    </row>
    <row r="389" spans="1:7" ht="16.5">
      <c r="A389" s="70">
        <v>17</v>
      </c>
      <c r="B389" s="63" t="s">
        <v>308</v>
      </c>
      <c r="C389" s="67" t="s">
        <v>367</v>
      </c>
      <c r="D389" s="68" t="s">
        <v>14</v>
      </c>
      <c r="E389" s="66">
        <v>1</v>
      </c>
      <c r="F389" s="151"/>
      <c r="G389" s="149"/>
    </row>
    <row r="390" spans="1:7" ht="16.5">
      <c r="A390" s="62">
        <v>18</v>
      </c>
      <c r="B390" s="63" t="s">
        <v>297</v>
      </c>
      <c r="C390" s="67" t="s">
        <v>387</v>
      </c>
      <c r="D390" s="68" t="s">
        <v>14</v>
      </c>
      <c r="E390" s="66">
        <v>8</v>
      </c>
      <c r="F390" s="151"/>
      <c r="G390" s="149"/>
    </row>
    <row r="391" spans="1:7" ht="16.5">
      <c r="A391" s="62">
        <v>19</v>
      </c>
      <c r="B391" s="63" t="s">
        <v>329</v>
      </c>
      <c r="C391" s="67" t="s">
        <v>388</v>
      </c>
      <c r="D391" s="68" t="s">
        <v>14</v>
      </c>
      <c r="E391" s="66">
        <v>5</v>
      </c>
      <c r="F391" s="151"/>
      <c r="G391" s="149"/>
    </row>
    <row r="392" spans="1:7" ht="16.5">
      <c r="A392" s="62">
        <v>20</v>
      </c>
      <c r="B392" s="63"/>
      <c r="C392" s="67" t="s">
        <v>389</v>
      </c>
      <c r="D392" s="68" t="s">
        <v>14</v>
      </c>
      <c r="E392" s="66">
        <v>1</v>
      </c>
      <c r="F392" s="151"/>
      <c r="G392" s="149"/>
    </row>
    <row r="393" spans="1:7" ht="16.5">
      <c r="A393" s="70">
        <v>21</v>
      </c>
      <c r="B393" s="71"/>
      <c r="C393" s="64" t="s">
        <v>27</v>
      </c>
      <c r="D393" s="68" t="s">
        <v>26</v>
      </c>
      <c r="E393" s="144">
        <v>1</v>
      </c>
      <c r="F393" s="151"/>
      <c r="G393" s="149"/>
    </row>
    <row r="394" spans="1:7" ht="16.5">
      <c r="A394" s="123">
        <v>6</v>
      </c>
      <c r="B394" s="119"/>
      <c r="C394" s="122" t="s">
        <v>391</v>
      </c>
      <c r="D394" s="121"/>
      <c r="E394" s="120"/>
      <c r="F394" s="151"/>
      <c r="G394" s="149"/>
    </row>
    <row r="395" spans="1:7" ht="32.25">
      <c r="A395" s="72">
        <v>1</v>
      </c>
      <c r="B395" s="73" t="s">
        <v>392</v>
      </c>
      <c r="C395" s="74" t="s">
        <v>393</v>
      </c>
      <c r="D395" s="75" t="s">
        <v>36</v>
      </c>
      <c r="E395" s="76">
        <v>1</v>
      </c>
      <c r="F395" s="151"/>
      <c r="G395" s="149"/>
    </row>
    <row r="396" spans="1:7" ht="32.25">
      <c r="A396" s="72">
        <v>2</v>
      </c>
      <c r="B396" s="73" t="s">
        <v>392</v>
      </c>
      <c r="C396" s="74" t="s">
        <v>394</v>
      </c>
      <c r="D396" s="75" t="s">
        <v>36</v>
      </c>
      <c r="E396" s="76">
        <v>1</v>
      </c>
      <c r="F396" s="151"/>
      <c r="G396" s="149"/>
    </row>
    <row r="397" spans="1:7" ht="32.25">
      <c r="A397" s="72">
        <v>3</v>
      </c>
      <c r="B397" s="73" t="s">
        <v>395</v>
      </c>
      <c r="C397" s="74" t="s">
        <v>396</v>
      </c>
      <c r="D397" s="75" t="s">
        <v>36</v>
      </c>
      <c r="E397" s="76">
        <v>8</v>
      </c>
      <c r="F397" s="151"/>
      <c r="G397" s="149"/>
    </row>
    <row r="398" spans="1:7" ht="16.5">
      <c r="A398" s="72">
        <v>4</v>
      </c>
      <c r="B398" s="73" t="s">
        <v>395</v>
      </c>
      <c r="C398" s="73" t="s">
        <v>37</v>
      </c>
      <c r="D398" s="75" t="s">
        <v>36</v>
      </c>
      <c r="E398" s="76">
        <v>1</v>
      </c>
      <c r="F398" s="151"/>
      <c r="G398" s="149"/>
    </row>
    <row r="399" spans="1:7" ht="48">
      <c r="A399" s="72">
        <v>5</v>
      </c>
      <c r="B399" s="77" t="s">
        <v>397</v>
      </c>
      <c r="C399" s="74" t="s">
        <v>38</v>
      </c>
      <c r="D399" s="75" t="s">
        <v>36</v>
      </c>
      <c r="E399" s="76">
        <v>8</v>
      </c>
      <c r="F399" s="151"/>
      <c r="G399" s="149"/>
    </row>
    <row r="400" spans="1:7" ht="48">
      <c r="A400" s="72">
        <v>6</v>
      </c>
      <c r="B400" s="77" t="s">
        <v>398</v>
      </c>
      <c r="C400" s="74" t="s">
        <v>39</v>
      </c>
      <c r="D400" s="75" t="s">
        <v>36</v>
      </c>
      <c r="E400" s="76">
        <v>3</v>
      </c>
      <c r="F400" s="151"/>
      <c r="G400" s="149"/>
    </row>
    <row r="401" spans="1:7" ht="48">
      <c r="A401" s="72">
        <v>7</v>
      </c>
      <c r="B401" s="77" t="s">
        <v>398</v>
      </c>
      <c r="C401" s="74" t="s">
        <v>40</v>
      </c>
      <c r="D401" s="75" t="s">
        <v>36</v>
      </c>
      <c r="E401" s="76">
        <v>20</v>
      </c>
      <c r="F401" s="151"/>
      <c r="G401" s="149"/>
    </row>
    <row r="402" spans="1:7" ht="63.75">
      <c r="A402" s="72">
        <v>8</v>
      </c>
      <c r="B402" s="77" t="s">
        <v>398</v>
      </c>
      <c r="C402" s="74" t="s">
        <v>41</v>
      </c>
      <c r="D402" s="75" t="s">
        <v>36</v>
      </c>
      <c r="E402" s="76">
        <v>4</v>
      </c>
      <c r="F402" s="151"/>
      <c r="G402" s="149"/>
    </row>
    <row r="403" spans="1:7" ht="48">
      <c r="A403" s="72">
        <v>9</v>
      </c>
      <c r="B403" s="73" t="s">
        <v>398</v>
      </c>
      <c r="C403" s="74" t="s">
        <v>42</v>
      </c>
      <c r="D403" s="75" t="s">
        <v>36</v>
      </c>
      <c r="E403" s="76">
        <v>24</v>
      </c>
      <c r="F403" s="151"/>
      <c r="G403" s="149"/>
    </row>
    <row r="404" spans="1:7" ht="79.5">
      <c r="A404" s="72">
        <v>10</v>
      </c>
      <c r="B404" s="73" t="s">
        <v>398</v>
      </c>
      <c r="C404" s="74" t="s">
        <v>43</v>
      </c>
      <c r="D404" s="75" t="s">
        <v>36</v>
      </c>
      <c r="E404" s="76">
        <v>4</v>
      </c>
      <c r="F404" s="151"/>
      <c r="G404" s="149"/>
    </row>
    <row r="405" spans="1:7" ht="48">
      <c r="A405" s="72">
        <v>11</v>
      </c>
      <c r="B405" s="73" t="s">
        <v>398</v>
      </c>
      <c r="C405" s="74" t="s">
        <v>44</v>
      </c>
      <c r="D405" s="75" t="s">
        <v>36</v>
      </c>
      <c r="E405" s="76">
        <v>11</v>
      </c>
      <c r="F405" s="151"/>
      <c r="G405" s="149"/>
    </row>
    <row r="406" spans="1:7" ht="48">
      <c r="A406" s="72">
        <v>12</v>
      </c>
      <c r="B406" s="73" t="s">
        <v>399</v>
      </c>
      <c r="C406" s="74" t="s">
        <v>45</v>
      </c>
      <c r="D406" s="75" t="s">
        <v>36</v>
      </c>
      <c r="E406" s="76">
        <v>28</v>
      </c>
      <c r="F406" s="151"/>
      <c r="G406" s="149"/>
    </row>
    <row r="407" spans="1:7" ht="63.75">
      <c r="A407" s="72">
        <v>13</v>
      </c>
      <c r="B407" s="73" t="s">
        <v>399</v>
      </c>
      <c r="C407" s="74" t="s">
        <v>400</v>
      </c>
      <c r="D407" s="75" t="s">
        <v>36</v>
      </c>
      <c r="E407" s="76">
        <v>4</v>
      </c>
      <c r="F407" s="151"/>
      <c r="G407" s="149"/>
    </row>
    <row r="408" spans="1:7" ht="48">
      <c r="A408" s="72">
        <v>14</v>
      </c>
      <c r="B408" s="73" t="s">
        <v>399</v>
      </c>
      <c r="C408" s="74" t="s">
        <v>401</v>
      </c>
      <c r="D408" s="75" t="s">
        <v>36</v>
      </c>
      <c r="E408" s="76">
        <v>7</v>
      </c>
      <c r="F408" s="151"/>
      <c r="G408" s="149"/>
    </row>
    <row r="409" spans="1:7" ht="63.75">
      <c r="A409" s="72">
        <v>15</v>
      </c>
      <c r="B409" s="73" t="s">
        <v>399</v>
      </c>
      <c r="C409" s="74" t="s">
        <v>402</v>
      </c>
      <c r="D409" s="75" t="s">
        <v>36</v>
      </c>
      <c r="E409" s="76">
        <v>6</v>
      </c>
      <c r="F409" s="151"/>
      <c r="G409" s="149"/>
    </row>
    <row r="410" spans="1:7" ht="48">
      <c r="A410" s="72">
        <v>16</v>
      </c>
      <c r="B410" s="73" t="s">
        <v>399</v>
      </c>
      <c r="C410" s="74" t="s">
        <v>403</v>
      </c>
      <c r="D410" s="75" t="s">
        <v>36</v>
      </c>
      <c r="E410" s="76">
        <v>2</v>
      </c>
      <c r="F410" s="151"/>
      <c r="G410" s="149"/>
    </row>
    <row r="411" spans="1:7" ht="63.75">
      <c r="A411" s="72">
        <v>17</v>
      </c>
      <c r="B411" s="73" t="s">
        <v>399</v>
      </c>
      <c r="C411" s="74" t="s">
        <v>404</v>
      </c>
      <c r="D411" s="75" t="s">
        <v>36</v>
      </c>
      <c r="E411" s="76">
        <v>2</v>
      </c>
      <c r="F411" s="151"/>
      <c r="G411" s="149"/>
    </row>
    <row r="412" spans="1:7" ht="63.75">
      <c r="A412" s="72">
        <v>18</v>
      </c>
      <c r="B412" s="20" t="s">
        <v>399</v>
      </c>
      <c r="C412" s="74" t="s">
        <v>405</v>
      </c>
      <c r="D412" s="75" t="s">
        <v>36</v>
      </c>
      <c r="E412" s="76">
        <v>3</v>
      </c>
      <c r="F412" s="151"/>
      <c r="G412" s="149"/>
    </row>
    <row r="413" spans="1:7" ht="32.25">
      <c r="A413" s="72">
        <v>19</v>
      </c>
      <c r="B413" s="78" t="s">
        <v>406</v>
      </c>
      <c r="C413" s="74" t="s">
        <v>46</v>
      </c>
      <c r="D413" s="75" t="s">
        <v>17</v>
      </c>
      <c r="E413" s="76">
        <v>9</v>
      </c>
      <c r="F413" s="151"/>
      <c r="G413" s="149"/>
    </row>
    <row r="414" spans="1:7" ht="32.25">
      <c r="A414" s="33">
        <v>20</v>
      </c>
      <c r="B414" s="79" t="s">
        <v>407</v>
      </c>
      <c r="C414" s="74" t="s">
        <v>47</v>
      </c>
      <c r="D414" s="75" t="s">
        <v>17</v>
      </c>
      <c r="E414" s="80">
        <v>8</v>
      </c>
      <c r="F414" s="151"/>
      <c r="G414" s="149"/>
    </row>
    <row r="415" spans="1:7" ht="32.25">
      <c r="A415" s="72">
        <v>21</v>
      </c>
      <c r="B415" s="81" t="s">
        <v>408</v>
      </c>
      <c r="C415" s="74" t="s">
        <v>409</v>
      </c>
      <c r="D415" s="75" t="s">
        <v>17</v>
      </c>
      <c r="E415" s="76">
        <v>14</v>
      </c>
      <c r="F415" s="151"/>
      <c r="G415" s="149"/>
    </row>
    <row r="416" spans="1:7" ht="16.5">
      <c r="A416" s="72">
        <v>22</v>
      </c>
      <c r="B416" s="79" t="s">
        <v>410</v>
      </c>
      <c r="C416" s="74" t="s">
        <v>48</v>
      </c>
      <c r="D416" s="75" t="s">
        <v>17</v>
      </c>
      <c r="E416" s="76">
        <v>4</v>
      </c>
      <c r="F416" s="151"/>
      <c r="G416" s="149"/>
    </row>
    <row r="417" spans="1:7" ht="16.5">
      <c r="A417" s="72">
        <v>23</v>
      </c>
      <c r="B417" s="82" t="s">
        <v>411</v>
      </c>
      <c r="C417" s="74" t="s">
        <v>412</v>
      </c>
      <c r="D417" s="75" t="s">
        <v>22</v>
      </c>
      <c r="E417" s="76">
        <v>8</v>
      </c>
      <c r="F417" s="151"/>
      <c r="G417" s="149"/>
    </row>
    <row r="418" spans="1:7" ht="16.5">
      <c r="A418" s="72">
        <v>24</v>
      </c>
      <c r="B418" s="82" t="s">
        <v>411</v>
      </c>
      <c r="C418" s="45" t="s">
        <v>49</v>
      </c>
      <c r="D418" s="27" t="s">
        <v>17</v>
      </c>
      <c r="E418" s="124">
        <v>5</v>
      </c>
      <c r="F418" s="151"/>
      <c r="G418" s="149"/>
    </row>
    <row r="419" spans="1:7" ht="32.25">
      <c r="A419" s="72">
        <v>25</v>
      </c>
      <c r="B419" s="125" t="s">
        <v>413</v>
      </c>
      <c r="C419" s="45" t="s">
        <v>50</v>
      </c>
      <c r="D419" s="27" t="s">
        <v>17</v>
      </c>
      <c r="E419" s="124">
        <v>15</v>
      </c>
      <c r="F419" s="151"/>
      <c r="G419" s="149"/>
    </row>
    <row r="420" spans="1:7" ht="32.25">
      <c r="A420" s="117">
        <v>26</v>
      </c>
      <c r="B420" s="125" t="s">
        <v>413</v>
      </c>
      <c r="C420" s="45" t="s">
        <v>51</v>
      </c>
      <c r="D420" s="27" t="s">
        <v>17</v>
      </c>
      <c r="E420" s="124">
        <v>47</v>
      </c>
      <c r="F420" s="151"/>
      <c r="G420" s="149"/>
    </row>
    <row r="421" spans="1:7" ht="32.25">
      <c r="A421" s="83"/>
      <c r="B421" s="125" t="s">
        <v>414</v>
      </c>
      <c r="C421" s="45" t="s">
        <v>415</v>
      </c>
      <c r="D421" s="27" t="s">
        <v>17</v>
      </c>
      <c r="E421" s="124">
        <v>8</v>
      </c>
      <c r="F421" s="151"/>
      <c r="G421" s="149"/>
    </row>
    <row r="422" spans="1:7" ht="32.25">
      <c r="A422" s="72">
        <v>27</v>
      </c>
      <c r="B422" s="125" t="s">
        <v>414</v>
      </c>
      <c r="C422" s="45" t="s">
        <v>52</v>
      </c>
      <c r="D422" s="27" t="s">
        <v>17</v>
      </c>
      <c r="E422" s="124">
        <v>8</v>
      </c>
      <c r="F422" s="151"/>
      <c r="G422" s="149"/>
    </row>
    <row r="423" spans="1:7" ht="16.5">
      <c r="A423" s="72"/>
      <c r="B423" s="125"/>
      <c r="C423" s="125" t="s">
        <v>416</v>
      </c>
      <c r="D423" s="27" t="s">
        <v>36</v>
      </c>
      <c r="E423" s="124">
        <v>1</v>
      </c>
      <c r="F423" s="151"/>
      <c r="G423" s="149"/>
    </row>
    <row r="424" spans="1:7" ht="16.5">
      <c r="A424" s="72">
        <v>28</v>
      </c>
      <c r="B424" s="125" t="s">
        <v>417</v>
      </c>
      <c r="C424" s="125" t="s">
        <v>418</v>
      </c>
      <c r="D424" s="27" t="s">
        <v>17</v>
      </c>
      <c r="E424" s="124">
        <v>3</v>
      </c>
      <c r="F424" s="151"/>
      <c r="G424" s="149"/>
    </row>
    <row r="425" spans="1:7" ht="16.5">
      <c r="A425" s="72">
        <v>29</v>
      </c>
      <c r="B425" s="84" t="s">
        <v>411</v>
      </c>
      <c r="C425" s="45" t="s">
        <v>53</v>
      </c>
      <c r="D425" s="27" t="s">
        <v>17</v>
      </c>
      <c r="E425" s="124">
        <v>4</v>
      </c>
      <c r="F425" s="151"/>
      <c r="G425" s="149"/>
    </row>
    <row r="426" spans="1:7" ht="16.5">
      <c r="A426" s="72">
        <v>30</v>
      </c>
      <c r="B426" s="20" t="s">
        <v>419</v>
      </c>
      <c r="C426" s="125" t="s">
        <v>420</v>
      </c>
      <c r="D426" s="27" t="s">
        <v>15</v>
      </c>
      <c r="E426" s="124">
        <v>720</v>
      </c>
      <c r="F426" s="151"/>
      <c r="G426" s="149"/>
    </row>
    <row r="427" spans="1:7" ht="16.5">
      <c r="A427" s="72">
        <v>31</v>
      </c>
      <c r="B427" s="20" t="s">
        <v>419</v>
      </c>
      <c r="C427" s="125" t="s">
        <v>421</v>
      </c>
      <c r="D427" s="27" t="s">
        <v>15</v>
      </c>
      <c r="E427" s="124">
        <v>1200</v>
      </c>
      <c r="F427" s="151"/>
      <c r="G427" s="149"/>
    </row>
    <row r="428" spans="1:7" ht="16.5">
      <c r="A428" s="72"/>
      <c r="B428" s="20" t="s">
        <v>419</v>
      </c>
      <c r="C428" s="125" t="s">
        <v>422</v>
      </c>
      <c r="D428" s="27" t="s">
        <v>15</v>
      </c>
      <c r="E428" s="124">
        <v>75</v>
      </c>
      <c r="F428" s="151"/>
      <c r="G428" s="149"/>
    </row>
    <row r="429" spans="1:7" ht="16.5">
      <c r="A429" s="72">
        <v>32</v>
      </c>
      <c r="B429" s="20" t="s">
        <v>419</v>
      </c>
      <c r="C429" s="125" t="s">
        <v>423</v>
      </c>
      <c r="D429" s="27" t="s">
        <v>15</v>
      </c>
      <c r="E429" s="124">
        <v>45</v>
      </c>
      <c r="F429" s="151"/>
      <c r="G429" s="149"/>
    </row>
    <row r="430" spans="1:7" ht="16.5">
      <c r="A430" s="72"/>
      <c r="B430" s="20" t="s">
        <v>424</v>
      </c>
      <c r="C430" s="125" t="s">
        <v>425</v>
      </c>
      <c r="D430" s="27" t="s">
        <v>15</v>
      </c>
      <c r="E430" s="124">
        <v>50</v>
      </c>
      <c r="F430" s="151"/>
      <c r="G430" s="149"/>
    </row>
    <row r="431" spans="1:7" ht="16.5">
      <c r="A431" s="72">
        <v>33</v>
      </c>
      <c r="B431" s="20" t="s">
        <v>424</v>
      </c>
      <c r="C431" s="125" t="s">
        <v>426</v>
      </c>
      <c r="D431" s="27" t="s">
        <v>15</v>
      </c>
      <c r="E431" s="124">
        <v>90</v>
      </c>
      <c r="F431" s="151"/>
      <c r="G431" s="149"/>
    </row>
    <row r="432" spans="1:7" ht="16.5">
      <c r="A432" s="72">
        <v>34</v>
      </c>
      <c r="B432" s="20" t="s">
        <v>427</v>
      </c>
      <c r="C432" s="125" t="s">
        <v>54</v>
      </c>
      <c r="D432" s="27" t="s">
        <v>15</v>
      </c>
      <c r="E432" s="124">
        <v>400</v>
      </c>
      <c r="F432" s="151"/>
      <c r="G432" s="149"/>
    </row>
    <row r="433" spans="1:7" ht="16.5">
      <c r="A433" s="126">
        <v>35</v>
      </c>
      <c r="B433" s="20" t="s">
        <v>427</v>
      </c>
      <c r="C433" s="125" t="s">
        <v>428</v>
      </c>
      <c r="D433" s="27" t="s">
        <v>15</v>
      </c>
      <c r="E433" s="124">
        <v>70</v>
      </c>
      <c r="F433" s="151"/>
      <c r="G433" s="149"/>
    </row>
    <row r="434" spans="1:7" ht="16.5">
      <c r="A434" s="126">
        <v>36</v>
      </c>
      <c r="B434" s="20" t="s">
        <v>427</v>
      </c>
      <c r="C434" s="125" t="s">
        <v>55</v>
      </c>
      <c r="D434" s="27" t="s">
        <v>15</v>
      </c>
      <c r="E434" s="124">
        <v>100</v>
      </c>
      <c r="F434" s="151"/>
      <c r="G434" s="149"/>
    </row>
    <row r="435" spans="1:7" ht="16.5">
      <c r="A435" s="126">
        <v>37</v>
      </c>
      <c r="B435" s="125" t="s">
        <v>429</v>
      </c>
      <c r="C435" s="125" t="s">
        <v>56</v>
      </c>
      <c r="D435" s="27" t="s">
        <v>15</v>
      </c>
      <c r="E435" s="124">
        <v>120</v>
      </c>
      <c r="F435" s="151"/>
      <c r="G435" s="149"/>
    </row>
    <row r="436" spans="1:7" ht="32.25">
      <c r="A436" s="126">
        <v>38</v>
      </c>
      <c r="B436" s="125" t="s">
        <v>430</v>
      </c>
      <c r="C436" s="45" t="s">
        <v>431</v>
      </c>
      <c r="D436" s="27" t="s">
        <v>15</v>
      </c>
      <c r="E436" s="124">
        <v>120</v>
      </c>
      <c r="F436" s="151"/>
      <c r="G436" s="149"/>
    </row>
    <row r="437" spans="1:7" ht="32.25">
      <c r="A437" s="126">
        <v>39</v>
      </c>
      <c r="B437" s="125" t="s">
        <v>432</v>
      </c>
      <c r="C437" s="45" t="s">
        <v>433</v>
      </c>
      <c r="D437" s="27" t="s">
        <v>15</v>
      </c>
      <c r="E437" s="124">
        <v>200</v>
      </c>
      <c r="F437" s="151"/>
      <c r="G437" s="149"/>
    </row>
    <row r="438" spans="1:7" ht="16.5">
      <c r="A438" s="126">
        <v>40</v>
      </c>
      <c r="B438" s="127"/>
      <c r="C438" s="45" t="s">
        <v>57</v>
      </c>
      <c r="D438" s="27" t="s">
        <v>12</v>
      </c>
      <c r="E438" s="124">
        <v>5</v>
      </c>
      <c r="F438" s="151"/>
      <c r="G438" s="149"/>
    </row>
    <row r="439" spans="1:7" ht="16.5">
      <c r="A439" s="126">
        <v>41</v>
      </c>
      <c r="B439" s="125" t="s">
        <v>434</v>
      </c>
      <c r="C439" s="45" t="s">
        <v>58</v>
      </c>
      <c r="D439" s="27" t="s">
        <v>17</v>
      </c>
      <c r="E439" s="124">
        <v>6</v>
      </c>
      <c r="F439" s="151"/>
      <c r="G439" s="149"/>
    </row>
    <row r="440" spans="1:7" ht="16.5">
      <c r="A440" s="126">
        <v>42</v>
      </c>
      <c r="B440" s="127"/>
      <c r="C440" s="125" t="s">
        <v>59</v>
      </c>
      <c r="D440" s="27" t="s">
        <v>15</v>
      </c>
      <c r="E440" s="124">
        <v>120</v>
      </c>
      <c r="F440" s="151"/>
      <c r="G440" s="149"/>
    </row>
    <row r="441" spans="1:7" ht="16.5">
      <c r="A441" s="128">
        <v>43</v>
      </c>
      <c r="B441" s="85"/>
      <c r="C441" s="86" t="s">
        <v>435</v>
      </c>
      <c r="D441" s="87" t="s">
        <v>36</v>
      </c>
      <c r="E441" s="88">
        <v>3</v>
      </c>
      <c r="F441" s="151"/>
      <c r="G441" s="149"/>
    </row>
    <row r="442" spans="1:7" ht="31.5">
      <c r="A442" s="129">
        <v>7</v>
      </c>
      <c r="B442" s="20"/>
      <c r="C442" s="21" t="s">
        <v>436</v>
      </c>
      <c r="D442" s="22"/>
      <c r="E442" s="80"/>
      <c r="F442" s="151"/>
      <c r="G442" s="149"/>
    </row>
    <row r="443" spans="1:7" ht="16.5">
      <c r="A443" s="89" t="s">
        <v>437</v>
      </c>
      <c r="B443" s="20" t="s">
        <v>438</v>
      </c>
      <c r="C443" s="90" t="s">
        <v>60</v>
      </c>
      <c r="D443" s="91" t="s">
        <v>13</v>
      </c>
      <c r="E443" s="92">
        <v>1</v>
      </c>
      <c r="F443" s="151"/>
      <c r="G443" s="149"/>
    </row>
    <row r="444" spans="1:7" ht="16.5">
      <c r="A444" s="89" t="s">
        <v>439</v>
      </c>
      <c r="B444" s="20" t="s">
        <v>440</v>
      </c>
      <c r="C444" s="90" t="s">
        <v>61</v>
      </c>
      <c r="D444" s="91" t="s">
        <v>13</v>
      </c>
      <c r="E444" s="92">
        <v>2</v>
      </c>
      <c r="F444" s="151"/>
      <c r="G444" s="149"/>
    </row>
    <row r="445" spans="1:7" ht="31.5">
      <c r="A445" s="89" t="s">
        <v>441</v>
      </c>
      <c r="B445" s="20" t="s">
        <v>442</v>
      </c>
      <c r="C445" s="90" t="s">
        <v>443</v>
      </c>
      <c r="D445" s="91" t="s">
        <v>13</v>
      </c>
      <c r="E445" s="92">
        <v>1</v>
      </c>
      <c r="F445" s="151"/>
      <c r="G445" s="149"/>
    </row>
    <row r="446" spans="1:7" ht="16.5">
      <c r="A446" s="89" t="s">
        <v>444</v>
      </c>
      <c r="B446" s="20" t="s">
        <v>445</v>
      </c>
      <c r="C446" s="90" t="s">
        <v>62</v>
      </c>
      <c r="D446" s="91" t="s">
        <v>14</v>
      </c>
      <c r="E446" s="92">
        <v>2</v>
      </c>
      <c r="F446" s="151"/>
      <c r="G446" s="149"/>
    </row>
    <row r="447" spans="1:7" ht="16.5">
      <c r="A447" s="89" t="s">
        <v>446</v>
      </c>
      <c r="B447" s="20" t="s">
        <v>447</v>
      </c>
      <c r="C447" s="90" t="s">
        <v>63</v>
      </c>
      <c r="D447" s="91" t="s">
        <v>13</v>
      </c>
      <c r="E447" s="92">
        <v>2</v>
      </c>
      <c r="F447" s="151"/>
      <c r="G447" s="149"/>
    </row>
    <row r="448" spans="1:7" ht="16.5">
      <c r="A448" s="89" t="s">
        <v>448</v>
      </c>
      <c r="B448" s="91" t="s">
        <v>411</v>
      </c>
      <c r="C448" s="90" t="s">
        <v>449</v>
      </c>
      <c r="D448" s="91" t="s">
        <v>13</v>
      </c>
      <c r="E448" s="92">
        <v>1</v>
      </c>
      <c r="F448" s="151"/>
      <c r="G448" s="149"/>
    </row>
    <row r="449" spans="1:7" ht="31.5">
      <c r="A449" s="89" t="s">
        <v>448</v>
      </c>
      <c r="B449" s="20" t="s">
        <v>447</v>
      </c>
      <c r="C449" s="90" t="s">
        <v>450</v>
      </c>
      <c r="D449" s="91" t="s">
        <v>13</v>
      </c>
      <c r="E449" s="92">
        <v>25</v>
      </c>
      <c r="F449" s="151"/>
      <c r="G449" s="149"/>
    </row>
    <row r="450" spans="1:7" ht="16.5">
      <c r="A450" s="89" t="s">
        <v>451</v>
      </c>
      <c r="B450" s="20" t="s">
        <v>452</v>
      </c>
      <c r="C450" s="90" t="s">
        <v>64</v>
      </c>
      <c r="D450" s="91" t="s">
        <v>13</v>
      </c>
      <c r="E450" s="92">
        <v>5</v>
      </c>
      <c r="F450" s="151"/>
      <c r="G450" s="149"/>
    </row>
    <row r="451" spans="1:7" ht="16.5">
      <c r="A451" s="89" t="s">
        <v>453</v>
      </c>
      <c r="B451" s="20"/>
      <c r="C451" s="90" t="s">
        <v>454</v>
      </c>
      <c r="D451" s="91" t="s">
        <v>13</v>
      </c>
      <c r="E451" s="92">
        <v>7</v>
      </c>
      <c r="F451" s="151"/>
      <c r="G451" s="149"/>
    </row>
    <row r="452" spans="1:7" ht="47.25">
      <c r="A452" s="89" t="s">
        <v>455</v>
      </c>
      <c r="B452" s="20" t="s">
        <v>447</v>
      </c>
      <c r="C452" s="90" t="s">
        <v>456</v>
      </c>
      <c r="D452" s="91" t="s">
        <v>13</v>
      </c>
      <c r="E452" s="92">
        <v>7</v>
      </c>
      <c r="F452" s="151"/>
      <c r="G452" s="149"/>
    </row>
    <row r="453" spans="1:7" ht="16.5">
      <c r="A453" s="89" t="s">
        <v>457</v>
      </c>
      <c r="B453" s="91" t="s">
        <v>458</v>
      </c>
      <c r="C453" s="90" t="s">
        <v>459</v>
      </c>
      <c r="D453" s="91" t="s">
        <v>13</v>
      </c>
      <c r="E453" s="92">
        <v>1</v>
      </c>
      <c r="F453" s="151"/>
      <c r="G453" s="149"/>
    </row>
    <row r="454" spans="1:7" ht="16.5">
      <c r="A454" s="89" t="s">
        <v>460</v>
      </c>
      <c r="B454" s="20" t="s">
        <v>461</v>
      </c>
      <c r="C454" s="90" t="s">
        <v>462</v>
      </c>
      <c r="D454" s="91" t="s">
        <v>15</v>
      </c>
      <c r="E454" s="92">
        <v>320</v>
      </c>
      <c r="F454" s="151"/>
      <c r="G454" s="149"/>
    </row>
    <row r="455" spans="1:7" ht="31.5">
      <c r="A455" s="89" t="s">
        <v>463</v>
      </c>
      <c r="B455" s="20" t="s">
        <v>461</v>
      </c>
      <c r="C455" s="90" t="s">
        <v>464</v>
      </c>
      <c r="D455" s="91" t="s">
        <v>15</v>
      </c>
      <c r="E455" s="92">
        <v>111</v>
      </c>
      <c r="F455" s="151"/>
      <c r="G455" s="149"/>
    </row>
    <row r="456" spans="1:7" ht="16.5">
      <c r="A456" s="89" t="s">
        <v>465</v>
      </c>
      <c r="B456" s="20" t="s">
        <v>461</v>
      </c>
      <c r="C456" s="90" t="s">
        <v>466</v>
      </c>
      <c r="D456" s="91" t="s">
        <v>15</v>
      </c>
      <c r="E456" s="92">
        <v>96</v>
      </c>
      <c r="F456" s="151"/>
      <c r="G456" s="149"/>
    </row>
    <row r="457" spans="1:7" ht="16.5">
      <c r="A457" s="89" t="s">
        <v>467</v>
      </c>
      <c r="B457" s="20"/>
      <c r="C457" s="90" t="s">
        <v>65</v>
      </c>
      <c r="D457" s="91" t="s">
        <v>26</v>
      </c>
      <c r="E457" s="92">
        <v>1</v>
      </c>
      <c r="F457" s="151"/>
      <c r="G457" s="149"/>
    </row>
    <row r="458" spans="1:7" ht="16.5">
      <c r="A458" s="89" t="s">
        <v>468</v>
      </c>
      <c r="B458" s="20"/>
      <c r="C458" s="90" t="s">
        <v>66</v>
      </c>
      <c r="D458" s="91" t="s">
        <v>26</v>
      </c>
      <c r="E458" s="92">
        <v>1</v>
      </c>
      <c r="F458" s="151"/>
      <c r="G458" s="149"/>
    </row>
    <row r="459" spans="1:7" ht="16.5">
      <c r="A459" s="89" t="s">
        <v>469</v>
      </c>
      <c r="B459" s="20"/>
      <c r="C459" s="90" t="s">
        <v>67</v>
      </c>
      <c r="D459" s="91" t="s">
        <v>26</v>
      </c>
      <c r="E459" s="92">
        <v>1</v>
      </c>
      <c r="F459" s="151"/>
      <c r="G459" s="149"/>
    </row>
    <row r="460" spans="1:7" ht="16.5">
      <c r="A460" s="89" t="s">
        <v>470</v>
      </c>
      <c r="B460" s="20"/>
      <c r="C460" s="90" t="s">
        <v>68</v>
      </c>
      <c r="D460" s="91" t="s">
        <v>26</v>
      </c>
      <c r="E460" s="92">
        <v>1</v>
      </c>
      <c r="F460" s="151"/>
      <c r="G460" s="149"/>
    </row>
    <row r="461" spans="1:7" ht="16.5">
      <c r="A461" s="89" t="s">
        <v>471</v>
      </c>
      <c r="B461" s="20"/>
      <c r="C461" s="90" t="s">
        <v>69</v>
      </c>
      <c r="D461" s="91" t="s">
        <v>26</v>
      </c>
      <c r="E461" s="92">
        <v>1</v>
      </c>
      <c r="F461" s="151"/>
      <c r="G461" s="149"/>
    </row>
    <row r="462" spans="1:7" ht="16.5">
      <c r="A462" s="129">
        <v>8</v>
      </c>
      <c r="B462" s="20"/>
      <c r="C462" s="21" t="s">
        <v>472</v>
      </c>
      <c r="D462" s="22"/>
      <c r="E462" s="80"/>
      <c r="F462" s="151"/>
      <c r="G462" s="149"/>
    </row>
    <row r="463" spans="1:7" ht="16.5">
      <c r="A463" s="93"/>
      <c r="B463" s="94"/>
      <c r="C463" s="94" t="s">
        <v>473</v>
      </c>
      <c r="D463" s="95"/>
      <c r="E463" s="146"/>
      <c r="F463" s="151"/>
      <c r="G463" s="149"/>
    </row>
    <row r="464" spans="1:7" ht="31.5">
      <c r="A464" s="79" t="s">
        <v>437</v>
      </c>
      <c r="B464" s="96"/>
      <c r="C464" s="90" t="s">
        <v>474</v>
      </c>
      <c r="D464" s="97" t="s">
        <v>14</v>
      </c>
      <c r="E464" s="76">
        <v>1</v>
      </c>
      <c r="F464" s="151"/>
      <c r="G464" s="149"/>
    </row>
    <row r="465" spans="1:7" ht="16.5">
      <c r="A465" s="79" t="s">
        <v>439</v>
      </c>
      <c r="B465" s="20" t="s">
        <v>438</v>
      </c>
      <c r="C465" s="90" t="s">
        <v>475</v>
      </c>
      <c r="D465" s="97" t="s">
        <v>14</v>
      </c>
      <c r="E465" s="76">
        <v>1</v>
      </c>
      <c r="F465" s="151"/>
      <c r="G465" s="149"/>
    </row>
    <row r="466" spans="1:7" ht="31.5">
      <c r="A466" s="79" t="s">
        <v>441</v>
      </c>
      <c r="B466" s="20" t="s">
        <v>445</v>
      </c>
      <c r="C466" s="90" t="s">
        <v>476</v>
      </c>
      <c r="D466" s="97" t="s">
        <v>14</v>
      </c>
      <c r="E466" s="76">
        <v>1</v>
      </c>
      <c r="F466" s="151"/>
      <c r="G466" s="149"/>
    </row>
    <row r="467" spans="1:7" ht="31.5">
      <c r="A467" s="79" t="s">
        <v>444</v>
      </c>
      <c r="B467" s="20" t="s">
        <v>438</v>
      </c>
      <c r="C467" s="90" t="s">
        <v>477</v>
      </c>
      <c r="D467" s="97" t="s">
        <v>14</v>
      </c>
      <c r="E467" s="76">
        <v>1</v>
      </c>
      <c r="F467" s="151"/>
      <c r="G467" s="149"/>
    </row>
    <row r="468" spans="1:7" ht="16.5">
      <c r="A468" s="79" t="s">
        <v>446</v>
      </c>
      <c r="B468" s="20" t="s">
        <v>447</v>
      </c>
      <c r="C468" s="90" t="s">
        <v>478</v>
      </c>
      <c r="D468" s="97" t="s">
        <v>14</v>
      </c>
      <c r="E468" s="76">
        <v>1</v>
      </c>
      <c r="F468" s="151"/>
      <c r="G468" s="149"/>
    </row>
    <row r="469" spans="1:7" ht="16.5">
      <c r="A469" s="79" t="s">
        <v>448</v>
      </c>
      <c r="B469" s="20" t="s">
        <v>438</v>
      </c>
      <c r="C469" s="90" t="s">
        <v>479</v>
      </c>
      <c r="D469" s="97" t="s">
        <v>14</v>
      </c>
      <c r="E469" s="76">
        <v>1</v>
      </c>
      <c r="F469" s="151"/>
      <c r="G469" s="149"/>
    </row>
    <row r="470" spans="1:7" ht="16.5">
      <c r="A470" s="79" t="s">
        <v>451</v>
      </c>
      <c r="B470" s="20" t="s">
        <v>480</v>
      </c>
      <c r="C470" s="90" t="s">
        <v>481</v>
      </c>
      <c r="D470" s="97" t="s">
        <v>14</v>
      </c>
      <c r="E470" s="76">
        <v>12</v>
      </c>
      <c r="F470" s="151"/>
      <c r="G470" s="149"/>
    </row>
    <row r="471" spans="1:7" ht="31.5">
      <c r="A471" s="79" t="s">
        <v>453</v>
      </c>
      <c r="B471" s="96" t="s">
        <v>410</v>
      </c>
      <c r="C471" s="90" t="s">
        <v>482</v>
      </c>
      <c r="D471" s="97" t="s">
        <v>14</v>
      </c>
      <c r="E471" s="76">
        <v>6</v>
      </c>
      <c r="F471" s="151"/>
      <c r="G471" s="149"/>
    </row>
    <row r="472" spans="1:7" ht="16.5">
      <c r="A472" s="79" t="s">
        <v>455</v>
      </c>
      <c r="B472" s="20" t="s">
        <v>480</v>
      </c>
      <c r="C472" s="90" t="s">
        <v>483</v>
      </c>
      <c r="D472" s="97" t="s">
        <v>15</v>
      </c>
      <c r="E472" s="76">
        <v>390</v>
      </c>
      <c r="F472" s="151"/>
      <c r="G472" s="149"/>
    </row>
    <row r="473" spans="1:7" ht="16.5">
      <c r="A473" s="79" t="s">
        <v>457</v>
      </c>
      <c r="B473" s="96"/>
      <c r="C473" s="90" t="s">
        <v>484</v>
      </c>
      <c r="D473" s="91" t="s">
        <v>15</v>
      </c>
      <c r="E473" s="92">
        <v>90</v>
      </c>
      <c r="F473" s="151"/>
      <c r="G473" s="149"/>
    </row>
    <row r="474" spans="1:7" ht="16.5">
      <c r="A474" s="79" t="s">
        <v>460</v>
      </c>
      <c r="B474" s="96"/>
      <c r="C474" s="90" t="s">
        <v>65</v>
      </c>
      <c r="D474" s="91" t="s">
        <v>26</v>
      </c>
      <c r="E474" s="92">
        <v>1</v>
      </c>
      <c r="F474" s="151"/>
      <c r="G474" s="149"/>
    </row>
    <row r="475" spans="1:7" ht="16.5">
      <c r="A475" s="79" t="s">
        <v>463</v>
      </c>
      <c r="B475" s="96"/>
      <c r="C475" s="90" t="s">
        <v>66</v>
      </c>
      <c r="D475" s="91" t="s">
        <v>26</v>
      </c>
      <c r="E475" s="92">
        <v>1</v>
      </c>
      <c r="F475" s="151"/>
      <c r="G475" s="149"/>
    </row>
    <row r="476" spans="1:7" ht="16.5">
      <c r="A476" s="152" t="s">
        <v>465</v>
      </c>
      <c r="B476" s="153"/>
      <c r="C476" s="154" t="s">
        <v>69</v>
      </c>
      <c r="D476" s="155" t="s">
        <v>26</v>
      </c>
      <c r="E476" s="156">
        <v>1</v>
      </c>
      <c r="F476" s="151"/>
      <c r="G476" s="149"/>
    </row>
    <row r="477" spans="1:7" ht="16.5">
      <c r="A477" s="157" t="s">
        <v>455</v>
      </c>
      <c r="B477" s="158"/>
      <c r="C477" s="159" t="s">
        <v>486</v>
      </c>
      <c r="D477" s="160"/>
      <c r="E477" s="158"/>
      <c r="F477" s="148"/>
      <c r="G477" s="149"/>
    </row>
    <row r="478" spans="1:5" ht="16.5">
      <c r="A478" s="161">
        <v>1</v>
      </c>
      <c r="B478" s="158"/>
      <c r="C478" s="158" t="s">
        <v>502</v>
      </c>
      <c r="D478" s="161" t="s">
        <v>14</v>
      </c>
      <c r="E478" s="161">
        <v>1</v>
      </c>
    </row>
    <row r="479" spans="1:5" ht="16.5">
      <c r="A479" s="161">
        <v>2</v>
      </c>
      <c r="B479" s="158"/>
      <c r="C479" s="158" t="s">
        <v>498</v>
      </c>
      <c r="D479" s="161" t="s">
        <v>14</v>
      </c>
      <c r="E479" s="161">
        <v>6</v>
      </c>
    </row>
    <row r="480" spans="1:5" ht="16.5">
      <c r="A480" s="161">
        <v>3</v>
      </c>
      <c r="B480" s="158"/>
      <c r="C480" s="158" t="s">
        <v>499</v>
      </c>
      <c r="D480" s="161" t="s">
        <v>14</v>
      </c>
      <c r="E480" s="161">
        <v>1</v>
      </c>
    </row>
    <row r="481" spans="1:5" ht="33">
      <c r="A481" s="161">
        <v>4</v>
      </c>
      <c r="B481" s="158"/>
      <c r="C481" s="162" t="s">
        <v>501</v>
      </c>
      <c r="D481" s="161" t="s">
        <v>14</v>
      </c>
      <c r="E481" s="161">
        <v>1</v>
      </c>
    </row>
    <row r="482" spans="1:5" ht="16.5">
      <c r="A482" s="161">
        <v>5</v>
      </c>
      <c r="B482" s="158"/>
      <c r="C482" s="158" t="s">
        <v>487</v>
      </c>
      <c r="D482" s="161" t="s">
        <v>14</v>
      </c>
      <c r="E482" s="161">
        <v>1</v>
      </c>
    </row>
    <row r="483" spans="1:5" ht="33">
      <c r="A483" s="161">
        <v>6</v>
      </c>
      <c r="B483" s="158"/>
      <c r="C483" s="162" t="s">
        <v>488</v>
      </c>
      <c r="D483" s="161" t="s">
        <v>14</v>
      </c>
      <c r="E483" s="161">
        <v>1</v>
      </c>
    </row>
    <row r="484" spans="1:5" ht="16.5">
      <c r="A484" s="161">
        <v>7</v>
      </c>
      <c r="B484" s="158"/>
      <c r="C484" s="158" t="s">
        <v>489</v>
      </c>
      <c r="D484" s="161" t="s">
        <v>14</v>
      </c>
      <c r="E484" s="161">
        <v>1</v>
      </c>
    </row>
    <row r="485" spans="1:5" ht="33">
      <c r="A485" s="161">
        <v>8</v>
      </c>
      <c r="B485" s="158"/>
      <c r="C485" s="162" t="s">
        <v>490</v>
      </c>
      <c r="D485" s="161" t="s">
        <v>14</v>
      </c>
      <c r="E485" s="161">
        <v>1</v>
      </c>
    </row>
    <row r="486" spans="1:5" ht="33">
      <c r="A486" s="161">
        <v>9</v>
      </c>
      <c r="B486" s="158"/>
      <c r="C486" s="162" t="s">
        <v>491</v>
      </c>
      <c r="D486" s="161" t="s">
        <v>14</v>
      </c>
      <c r="E486" s="161">
        <v>1</v>
      </c>
    </row>
    <row r="487" spans="1:5" ht="33">
      <c r="A487" s="161">
        <v>10</v>
      </c>
      <c r="B487" s="158"/>
      <c r="C487" s="162" t="s">
        <v>492</v>
      </c>
      <c r="D487" s="161" t="s">
        <v>14</v>
      </c>
      <c r="E487" s="161">
        <v>1</v>
      </c>
    </row>
    <row r="488" spans="1:5" ht="16.5">
      <c r="A488" s="161">
        <v>11</v>
      </c>
      <c r="B488" s="158"/>
      <c r="C488" s="158" t="s">
        <v>503</v>
      </c>
      <c r="D488" s="161" t="s">
        <v>14</v>
      </c>
      <c r="E488" s="161">
        <v>4</v>
      </c>
    </row>
    <row r="489" spans="1:5" ht="16.5">
      <c r="A489" s="161">
        <v>12</v>
      </c>
      <c r="B489" s="158"/>
      <c r="C489" s="158" t="s">
        <v>504</v>
      </c>
      <c r="D489" s="161" t="s">
        <v>14</v>
      </c>
      <c r="E489" s="161">
        <v>3</v>
      </c>
    </row>
    <row r="490" spans="1:5" ht="16.5">
      <c r="A490" s="161">
        <v>13</v>
      </c>
      <c r="B490" s="158"/>
      <c r="C490" s="158" t="s">
        <v>505</v>
      </c>
      <c r="D490" s="161" t="s">
        <v>14</v>
      </c>
      <c r="E490" s="161">
        <v>1</v>
      </c>
    </row>
    <row r="491" spans="1:5" ht="16.5">
      <c r="A491" s="161">
        <v>14</v>
      </c>
      <c r="B491" s="158"/>
      <c r="C491" s="158" t="s">
        <v>506</v>
      </c>
      <c r="D491" s="161" t="s">
        <v>14</v>
      </c>
      <c r="E491" s="161">
        <v>8</v>
      </c>
    </row>
    <row r="492" spans="1:5" ht="33">
      <c r="A492" s="161">
        <v>15</v>
      </c>
      <c r="B492" s="158"/>
      <c r="C492" s="162" t="s">
        <v>508</v>
      </c>
      <c r="D492" s="161" t="s">
        <v>494</v>
      </c>
      <c r="E492" s="161">
        <v>1</v>
      </c>
    </row>
    <row r="493" spans="1:5" ht="33">
      <c r="A493" s="161">
        <v>16</v>
      </c>
      <c r="B493" s="158"/>
      <c r="C493" s="162" t="s">
        <v>509</v>
      </c>
      <c r="D493" s="161" t="s">
        <v>494</v>
      </c>
      <c r="E493" s="161">
        <v>1</v>
      </c>
    </row>
    <row r="494" spans="1:5" ht="33">
      <c r="A494" s="161">
        <v>17</v>
      </c>
      <c r="B494" s="158"/>
      <c r="C494" s="162" t="s">
        <v>507</v>
      </c>
      <c r="D494" s="161" t="s">
        <v>14</v>
      </c>
      <c r="E494" s="161">
        <v>1</v>
      </c>
    </row>
    <row r="495" spans="1:5" ht="66">
      <c r="A495" s="161">
        <v>18</v>
      </c>
      <c r="B495" s="158"/>
      <c r="C495" s="163" t="s">
        <v>500</v>
      </c>
      <c r="D495" s="161" t="s">
        <v>494</v>
      </c>
      <c r="E495" s="161">
        <v>1</v>
      </c>
    </row>
    <row r="496" spans="1:5" ht="16.5">
      <c r="A496" s="161">
        <v>19</v>
      </c>
      <c r="B496" s="158"/>
      <c r="C496" s="158" t="s">
        <v>493</v>
      </c>
      <c r="D496" s="161"/>
      <c r="E496" s="161">
        <v>1</v>
      </c>
    </row>
    <row r="497" spans="1:5" ht="16.5">
      <c r="A497" s="161">
        <v>20</v>
      </c>
      <c r="B497" s="158"/>
      <c r="C497" s="158" t="s">
        <v>495</v>
      </c>
      <c r="D497" s="161" t="s">
        <v>14</v>
      </c>
      <c r="E497" s="161">
        <v>16</v>
      </c>
    </row>
    <row r="498" spans="1:5" ht="148.5">
      <c r="A498" s="161">
        <v>21</v>
      </c>
      <c r="B498" s="158"/>
      <c r="C498" s="162" t="s">
        <v>510</v>
      </c>
      <c r="D498" s="161" t="s">
        <v>14</v>
      </c>
      <c r="E498" s="161">
        <v>1</v>
      </c>
    </row>
    <row r="499" spans="1:5" ht="49.5">
      <c r="A499" s="161">
        <v>22</v>
      </c>
      <c r="B499" s="158"/>
      <c r="C499" s="162" t="s">
        <v>496</v>
      </c>
      <c r="D499" s="161" t="s">
        <v>14</v>
      </c>
      <c r="E499" s="161">
        <v>10</v>
      </c>
    </row>
    <row r="500" spans="1:5" ht="49.5">
      <c r="A500" s="161">
        <v>23</v>
      </c>
      <c r="B500" s="158"/>
      <c r="C500" s="162" t="s">
        <v>497</v>
      </c>
      <c r="D500" s="161" t="s">
        <v>14</v>
      </c>
      <c r="E500" s="161">
        <v>3</v>
      </c>
    </row>
  </sheetData>
  <sheetProtection selectLockedCells="1" selectUnlockedCells="1"/>
  <mergeCells count="14">
    <mergeCell ref="A1:G1"/>
    <mergeCell ref="A2:G2"/>
    <mergeCell ref="A3:G3"/>
    <mergeCell ref="A5:E5"/>
    <mergeCell ref="A6:E6"/>
    <mergeCell ref="A9:G9"/>
    <mergeCell ref="F14:F15"/>
    <mergeCell ref="G14:G15"/>
    <mergeCell ref="A12:D12"/>
    <mergeCell ref="A14:A15"/>
    <mergeCell ref="B14:B15"/>
    <mergeCell ref="C14:C15"/>
    <mergeCell ref="D14:D15"/>
    <mergeCell ref="E14:E15"/>
  </mergeCells>
  <dataValidations count="1">
    <dataValidation type="list" allowBlank="1" showErrorMessage="1" sqref="D17:D93 E266:E274 E276:E302 E304:E393 D394:D476 D95:D265">
      <formula1>#REF!</formula1>
      <formula2>0</formula2>
    </dataValidation>
  </dataValidations>
  <printOptions/>
  <pageMargins left="0.7479166666666667" right="0.7479166666666667" top="0.9840277777777777" bottom="0.9840277777777777" header="0.5118055555555555" footer="0.5118055555555555"/>
  <pageSetup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Janis Volks</dc:creator>
  <cp:keywords/>
  <dc:description/>
  <cp:lastModifiedBy>Madara Laksa</cp:lastModifiedBy>
  <dcterms:created xsi:type="dcterms:W3CDTF">2013-08-08T09:23:51Z</dcterms:created>
  <dcterms:modified xsi:type="dcterms:W3CDTF">2013-08-27T09:46:00Z</dcterms:modified>
  <cp:category/>
  <cp:version/>
  <cp:contentType/>
  <cp:contentStatus/>
</cp:coreProperties>
</file>